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'Листы10-12'!$A$1:$BL$289</definedName>
    <definedName name="_xlnm.Print_Area" localSheetId="1">'Листы2-9'!$A$1:$BL$119</definedName>
  </definedNames>
  <calcPr fullCalcOnLoad="1"/>
</workbook>
</file>

<file path=xl/comments2.xml><?xml version="1.0" encoding="utf-8"?>
<comments xmlns="http://schemas.openxmlformats.org/spreadsheetml/2006/main">
  <authors>
    <author>Note</author>
    <author>Денисова Екатерина Ф.</author>
  </authors>
  <commentList>
    <comment ref="AO63" authorId="0">
      <text>
        <r>
          <rPr>
            <sz val="9"/>
            <rFont val="Tahoma"/>
            <family val="2"/>
          </rPr>
          <t>+3530,4+490,7
 корректировка ДЦТР СО
без учета компенсации потерь</t>
        </r>
      </text>
    </comment>
    <comment ref="BA13" authorId="1">
      <text>
        <r>
          <rPr>
            <sz val="8"/>
            <rFont val="Tahoma"/>
            <family val="2"/>
          </rPr>
          <t>компенсация потерь = 3 732,88</t>
        </r>
      </text>
    </comment>
    <comment ref="AO13" authorId="1">
      <text>
        <r>
          <rPr>
            <sz val="8"/>
            <rFont val="Tahoma"/>
            <family val="2"/>
          </rPr>
          <t>компенсация потерь 3825,8</t>
        </r>
      </text>
    </comment>
  </commentList>
</comments>
</file>

<file path=xl/sharedStrings.xml><?xml version="1.0" encoding="utf-8"?>
<sst xmlns="http://schemas.openxmlformats.org/spreadsheetml/2006/main" count="1153" uniqueCount="529">
  <si>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</si>
  <si>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</si>
  <si>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</si>
  <si>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</si>
  <si>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</si>
  <si>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</si>
  <si>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</si>
  <si>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</si>
  <si>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</si>
  <si>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</si>
  <si>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</si>
  <si>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</si>
  <si>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</si>
  <si>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</si>
  <si>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</si>
  <si>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</si>
  <si>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</si>
  <si>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</si>
  <si>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</si>
  <si>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</si>
  <si>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</si>
  <si>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</si>
  <si>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</si>
  <si>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</si>
  <si>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</si>
  <si>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</si>
  <si>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</si>
  <si>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</si>
  <si>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</si>
  <si>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</si>
  <si>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</si>
  <si>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</si>
  <si>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</si>
  <si>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</si>
  <si>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</si>
  <si>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</si>
  <si>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</si>
  <si>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</si>
  <si>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</si>
  <si>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</si>
  <si>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</si>
  <si>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</si>
  <si>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</si>
  <si>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</si>
  <si>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</si>
  <si>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</si>
  <si>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</si>
  <si>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</si>
  <si>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</si>
  <si>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</si>
  <si>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</si>
  <si>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</si>
  <si>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</si>
  <si>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</si>
  <si>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</si>
  <si>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</si>
  <si>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</si>
  <si>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</si>
  <si>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</si>
  <si>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</si>
  <si>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</si>
  <si>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</si>
  <si>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</si>
  <si>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</si>
  <si>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</si>
  <si>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</si>
  <si>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</si>
  <si>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</si>
  <si>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</si>
  <si>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</si>
  <si>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</si>
  <si>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</si>
  <si>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</si>
  <si>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</si>
  <si>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</si>
  <si>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</si>
  <si>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</si>
  <si>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</si>
  <si>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</si>
  <si>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</si>
  <si>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</si>
  <si>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</si>
  <si>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</si>
  <si>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</si>
  <si>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</si>
  <si>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</si>
  <si>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</si>
  <si>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</si>
  <si>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</si>
  <si>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</si>
  <si>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</si>
  <si>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</si>
  <si>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</si>
  <si>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</si>
  <si>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</si>
  <si>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</si>
  <si>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</si>
  <si>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</si>
  <si>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</si>
  <si>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</si>
  <si>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</si>
  <si>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</si>
  <si>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</si>
  <si>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</si>
  <si>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</si>
  <si>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</si>
  <si>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</si>
  <si>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</si>
  <si>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</si>
  <si>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</si>
  <si>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</si>
  <si>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</si>
  <si>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</si>
  <si>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</si>
  <si>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</si>
  <si>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</si>
  <si>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</si>
  <si>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</si>
  <si>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</si>
  <si>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</si>
  <si>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</si>
  <si>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</si>
  <si>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</si>
  <si>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</si>
  <si>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</si>
  <si>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</si>
  <si>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</si>
  <si>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</si>
  <si>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</si>
  <si>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</si>
  <si>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</si>
  <si>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</si>
  <si>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</si>
  <si>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</si>
  <si>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</si>
  <si>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</si>
  <si>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</si>
  <si>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</si>
  <si>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</si>
  <si>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</si>
  <si>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</si>
  <si>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</si>
  <si>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</si>
  <si>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</si>
  <si>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</si>
  <si>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</si>
  <si>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</si>
  <si>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</si>
  <si>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</si>
  <si>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</si>
  <si>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</si>
  <si>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</si>
  <si>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</si>
  <si>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</si>
  <si>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</si>
  <si>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</si>
  <si>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</si>
  <si>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</si>
  <si>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</si>
  <si>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</si>
  <si>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</si>
  <si>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</si>
  <si>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</si>
  <si>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</si>
  <si>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</si>
  <si>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</si>
  <si>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</si>
  <si>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</si>
  <si>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</si>
  <si>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</si>
  <si>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</si>
  <si>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</si>
  <si>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</si>
  <si>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</si>
  <si>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</si>
  <si>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</si>
  <si>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</si>
  <si>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</si>
  <si>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</si>
  <si>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</si>
  <si>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</si>
  <si>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</si>
  <si>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</si>
  <si>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</si>
  <si>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</si>
  <si>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</si>
  <si>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</si>
  <si>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</si>
  <si>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</si>
  <si>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</si>
  <si>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</si>
  <si>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</si>
  <si>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</si>
  <si>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</si>
  <si>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</si>
  <si>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</si>
  <si>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</si>
  <si>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</si>
  <si>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</si>
  <si>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</si>
  <si>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</si>
  <si>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</si>
  <si>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</si>
  <si>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</si>
  <si>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</si>
  <si>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</si>
  <si>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</si>
  <si>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</si>
  <si>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</si>
  <si>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</si>
  <si>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</si>
  <si>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</si>
  <si>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</si>
  <si>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</si>
  <si>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</si>
  <si>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</si>
  <si>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</si>
  <si>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</si>
  <si>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</si>
  <si>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</si>
  <si>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</si>
  <si>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</si>
  <si>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</si>
  <si>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</si>
  <si>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</si>
  <si>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</si>
  <si>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</si>
  <si>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</si>
  <si>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</si>
  <si>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</si>
  <si>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</si>
  <si>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</si>
  <si>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</si>
  <si>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</si>
  <si>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</si>
  <si>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</si>
  <si>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</si>
  <si>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</si>
  <si>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</si>
  <si>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</si>
  <si>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</si>
  <si>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</si>
  <si>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</si>
  <si>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</si>
  <si>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</si>
  <si>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</si>
  <si>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</si>
  <si>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</si>
  <si>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</si>
  <si>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</si>
  <si>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</si>
  <si>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</si>
  <si>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</si>
  <si>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</si>
  <si>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</si>
  <si>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</si>
  <si>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</si>
  <si>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</si>
  <si>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</si>
  <si>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</si>
  <si>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</si>
  <si>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</si>
  <si>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</si>
  <si>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</si>
  <si>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</si>
  <si>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</si>
  <si>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</si>
  <si>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</si>
  <si>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</si>
  <si>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</si>
  <si>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</si>
  <si>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</si>
  <si>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</si>
  <si>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</si>
  <si>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</si>
  <si>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</si>
  <si>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</si>
  <si>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</si>
  <si>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</si>
  <si>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</si>
  <si>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</si>
  <si>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</si>
  <si>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</si>
  <si>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</si>
  <si>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</si>
  <si>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</si>
  <si>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</si>
  <si>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</si>
  <si>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</si>
  <si>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</si>
  <si>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</si>
  <si>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</si>
  <si>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</si>
  <si>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</si>
  <si>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</si>
  <si>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</si>
  <si>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</si>
  <si>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</si>
  <si>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</si>
  <si>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</si>
  <si>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</si>
  <si>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</si>
  <si>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</si>
  <si>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</si>
  <si>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</si>
  <si>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</si>
  <si>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</si>
  <si>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</si>
  <si>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</si>
  <si>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</si>
  <si>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</si>
  <si>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</si>
  <si>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</si>
  <si>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</si>
  <si>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</si>
  <si>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</si>
  <si>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</si>
  <si>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</si>
  <si>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</si>
  <si>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</si>
  <si>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</si>
  <si>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</si>
  <si>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</si>
  <si>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</si>
  <si>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</si>
  <si>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</si>
  <si>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</si>
  <si>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</si>
  <si>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</si>
  <si>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</si>
  <si>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</si>
  <si>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</si>
  <si>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</si>
  <si>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</si>
  <si>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</si>
  <si>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</si>
  <si>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</si>
  <si>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</si>
  <si>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</si>
  <si>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</si>
  <si>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</si>
  <si>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</si>
  <si>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</si>
  <si>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</si>
  <si>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</si>
  <si>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</si>
  <si>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</si>
  <si>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</si>
  <si>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</si>
  <si>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</si>
  <si>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</si>
  <si>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</si>
  <si>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</si>
  <si>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</si>
  <si>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</si>
  <si>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</si>
  <si>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</si>
  <si>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</si>
  <si>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</si>
  <si>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</si>
  <si>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</si>
  <si>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</si>
  <si>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</si>
  <si>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</si>
  <si>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</si>
  <si>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</si>
  <si>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</si>
  <si>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</si>
  <si>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</si>
  <si>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</si>
  <si>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</si>
  <si>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</si>
  <si>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</si>
  <si>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</si>
  <si>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</si>
  <si>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</si>
  <si>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</si>
  <si>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</si>
  <si>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</si>
  <si>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</si>
  <si>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</si>
  <si>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</si>
  <si>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</si>
  <si>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</si>
  <si>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</si>
  <si>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</si>
  <si>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</si>
  <si>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</si>
  <si>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</si>
  <si>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</si>
  <si>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</si>
  <si>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</si>
  <si>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</si>
  <si>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</si>
  <si>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</si>
  <si>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</si>
  <si>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</si>
  <si>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</si>
  <si>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</si>
  <si>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</si>
  <si>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</si>
  <si>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</si>
  <si>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</si>
  <si>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</si>
  <si>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</si>
  <si>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</si>
  <si>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</si>
  <si>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</si>
  <si>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</si>
  <si>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</si>
  <si>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</si>
  <si>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</si>
  <si>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</si>
  <si>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</si>
  <si>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</si>
  <si>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</si>
  <si>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</si>
  <si>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</si>
  <si>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</si>
  <si>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</si>
  <si>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</si>
  <si>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</si>
  <si>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</si>
  <si>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</si>
  <si>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</si>
  <si>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</si>
  <si>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</si>
  <si>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</si>
  <si>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</si>
  <si>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</si>
  <si>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</si>
  <si>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</si>
  <si>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</si>
  <si>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</si>
  <si>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</si>
  <si>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</si>
  <si>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</si>
  <si>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</si>
  <si>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</si>
  <si>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</si>
  <si>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</si>
  <si>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</si>
  <si>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</si>
  <si>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</si>
  <si>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</si>
  <si>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</si>
  <si>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</si>
  <si>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</si>
  <si>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</si>
  <si>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</si>
  <si>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</si>
  <si>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</si>
  <si>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</si>
  <si>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</si>
  <si>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</si>
  <si>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</si>
  <si>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</si>
  <si>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</si>
  <si>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</si>
  <si>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</si>
  <si>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</si>
  <si>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</si>
  <si>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</si>
  <si>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</si>
  <si>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</si>
  <si>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</si>
  <si>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</si>
  <si>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</si>
  <si>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</si>
  <si>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</si>
  <si>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</si>
  <si>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1.2.1.</t>
  </si>
  <si>
    <t>ВН</t>
  </si>
  <si>
    <t>НН</t>
  </si>
  <si>
    <t>СН2</t>
  </si>
  <si>
    <t>1.2.2.</t>
  </si>
  <si>
    <t>1.2.3.</t>
  </si>
  <si>
    <t>1.2.4.</t>
  </si>
  <si>
    <t>х</t>
  </si>
  <si>
    <t>ООО "ТЭС"  - Куйбышевская дирекция по энергообеспечению - структурное подразделение Трансэнерго" - Филиал АО "РЖД"</t>
  </si>
  <si>
    <t>ООО "ТЭС"  - АО "Самарская сетевая компания" (АО "ССК")</t>
  </si>
  <si>
    <t>ПАО "Самараэнерго" - ООО "ТЭС"</t>
  </si>
  <si>
    <t>1.2.5.</t>
  </si>
  <si>
    <t>Куйбышевская дирекция по энергообеспечению - структурное подразделение Трансэнерго" - Филиал АО "РЖД" - ООО "ТЭС"</t>
  </si>
  <si>
    <t>1.2.6.</t>
  </si>
  <si>
    <t>1.2.7.</t>
  </si>
  <si>
    <t>ООО "ЭнергоСтандарт" - ООО "ТЭС"</t>
  </si>
  <si>
    <t>1.2.8.</t>
  </si>
  <si>
    <t>1.2.9.</t>
  </si>
  <si>
    <t>Саратовский филиал ООО "Газпром энерго" - ООО "ТЭС"</t>
  </si>
  <si>
    <t>ООО "Энергохолдинг"  - ООО "ТЭС"</t>
  </si>
  <si>
    <t>Филиал "Уральский" АО "Оборонэнерго"  - ООО "ТЭС"</t>
  </si>
  <si>
    <t>Общество с ограниченной ответственностью "ТЭС"</t>
  </si>
  <si>
    <t>ООО "ТЭС"</t>
  </si>
  <si>
    <t>446010, Самарская обл., г. Сызрань, ул.Гидротурбинная, 13</t>
  </si>
  <si>
    <t>6325065530</t>
  </si>
  <si>
    <t>632501001</t>
  </si>
  <si>
    <t>Кочергин Юрий Александрович</t>
  </si>
  <si>
    <t>info@tes-ooo.ru</t>
  </si>
  <si>
    <t>8(8464)37-84-75</t>
  </si>
  <si>
    <r>
      <t>Объем условных единиц</t>
    </r>
    <r>
      <rPr>
        <vertAlign val="superscript"/>
        <sz val="10"/>
        <color indexed="30"/>
        <rFont val="Times New Roman"/>
        <family val="1"/>
      </rPr>
      <t>3</t>
    </r>
  </si>
  <si>
    <r>
      <t>на условную единицу</t>
    </r>
    <r>
      <rPr>
        <vertAlign val="superscript"/>
        <sz val="10"/>
        <color indexed="3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</si>
  <si>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color indexed="30"/>
        <rFont val="Times New Roman"/>
        <family val="1"/>
      </rPr>
      <t>3</t>
    </r>
  </si>
  <si>
    <r>
      <t>всего</t>
    </r>
    <r>
      <rPr>
        <vertAlign val="superscript"/>
        <sz val="10"/>
        <color indexed="30"/>
        <rFont val="Times New Roman"/>
        <family val="1"/>
      </rPr>
      <t>3</t>
    </r>
  </si>
  <si>
    <r>
      <t>категориям потребителей</t>
    </r>
    <r>
      <rPr>
        <vertAlign val="superscript"/>
        <sz val="10"/>
        <color indexed="30"/>
        <rFont val="Times New Roman"/>
        <family val="1"/>
      </rPr>
      <t>3</t>
    </r>
  </si>
  <si>
    <r>
      <t>электрической энергии</t>
    </r>
    <r>
      <rPr>
        <vertAlign val="superscript"/>
        <sz val="10"/>
        <color indexed="30"/>
        <rFont val="Times New Roman"/>
        <family val="1"/>
      </rPr>
      <t>3</t>
    </r>
  </si>
  <si>
    <r>
      <t>работ и услуг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</si>
  <si>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</si>
  <si>
    <r>
      <t>4.1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</si>
  <si>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  <r>
      <rPr>
        <vertAlign val="superscript"/>
        <sz val="10"/>
        <color indexed="30"/>
        <rFont val="Times New Roman"/>
        <family val="1"/>
      </rPr>
      <t>3</t>
    </r>
  </si>
  <si>
    <t>Население и приравненные к нему категории потребителей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</si>
  <si>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</si>
  <si>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ООО "ТЭС" - Филиал "Уральский" АО "Оборонэнерго"</t>
  </si>
  <si>
    <t>ООО "ТЭС"  - ООО "Энергохолдинг"</t>
  </si>
  <si>
    <t>1.2.11.</t>
  </si>
  <si>
    <t>регулирования           (2023 г.)</t>
  </si>
  <si>
    <r>
      <t>период</t>
    </r>
    <r>
      <rPr>
        <vertAlign val="superscript"/>
        <sz val="10"/>
        <rFont val="Times New Roman"/>
        <family val="1"/>
      </rPr>
      <t xml:space="preserve">1                                   </t>
    </r>
    <r>
      <rPr>
        <sz val="10"/>
        <rFont val="Times New Roman"/>
        <family val="1"/>
      </rPr>
      <t>(2022 г.)</t>
    </r>
  </si>
  <si>
    <t>базовому периоду  (2021 г.)</t>
  </si>
  <si>
    <t>показатели за 2021 год,</t>
  </si>
  <si>
    <r>
      <t xml:space="preserve">период 2022 </t>
    </r>
    <r>
      <rPr>
        <vertAlign val="superscript"/>
        <sz val="10"/>
        <rFont val="Times New Roman"/>
        <family val="1"/>
      </rPr>
      <t>1</t>
    </r>
  </si>
  <si>
    <t>регулирования 2023</t>
  </si>
  <si>
    <t>ООО "Энергетик" - ООО "ТЭС"</t>
  </si>
  <si>
    <t>ООО "ТЭС"  - ООО "Самараэлектросеть"</t>
  </si>
  <si>
    <t>ООО "ТЭС"  - Филиал ПАО "Россети Волга" - "Самарские распределительные сети"</t>
  </si>
  <si>
    <t>ООО "ТЭС"  - ООО "Газпром энерго" (Саратовский филиал)</t>
  </si>
  <si>
    <t xml:space="preserve">ООО "ТЭС" - Куйбышевская дирекция по энергообеспечению - структурное подразделение Трансэнерго" - Филиал АО "РЖД" </t>
  </si>
  <si>
    <t>1.210.</t>
  </si>
  <si>
    <t>ООО "Газпром энерго" (Саратовский филиал) - ООО "ТЭС"</t>
  </si>
  <si>
    <t>Приказ ФАС от 23.11.2021 г.№1299/21-ДСП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</si>
</sst>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0000_р_._-;\-* #,##0.0000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0_р_._-;\-* #,##0.000000_р_._-;_-* &quot;-&quot;??_р_._-;_-@_-"/>
    <numFmt numFmtId="189" formatCode="_-* #,##0.00000\ _₽_-;\-* #,##0.00000\ _₽_-;_-* &quot;-&quot;?????\ _₽_-;_-@_-"/>
    <numFmt numFmtId="190" formatCode="_-* #,##0.000\ _р_._-;\-* #,##0.000\ _р_._-;_-* &quot;-&quot;??\ _р_._-;_-@_-"/>
    <numFmt numFmtId="191" formatCode="_-* #,##0.0000\ _р_._-;\-* #,##0.0000\ _р_._-;_-* &quot;-&quot;??\ _р_._-;_-@_-"/>
    <numFmt numFmtId="192" formatCode="_-* #,##0.00000\ _р_._-;\-* #,##0.00000\ _р_._-;_-* &quot;-&quot;??\ _р_._-;_-@_-"/>
    <numFmt numFmtId="193" formatCode="_-* #,##0.000000\ _р_._-;\-* #,##0.000000\ _р_._-;_-* &quot;-&quot;??\ _р_._-;_-@_-"/>
    <numFmt numFmtId="194" formatCode="_-* #,##0.0000000\ _р_._-;\-* #,##0.0000000\ _р_._-;_-* &quot;-&quot;??\ _р_._-;_-@_-"/>
    <numFmt numFmtId="195" formatCode="_-* #,##0.0\ _р_._-;\-* #,##0.0\ _р_._-;_-* &quot;-&quot;??\ _р_._-;_-@_-"/>
    <numFmt numFmtId="196" formatCode="_-* #,##0\ _р_._-;\-* #,##0\ _р_._-;_-* &quot;-&quot;??\ _р_._-;_-@_-"/>
    <numFmt numFmtId="197" formatCode="0.0000"/>
    <numFmt numFmtId="198" formatCode="0.00000"/>
    <numFmt numFmtId="199" formatCode="0.0%"/>
    <numFmt numFmtId="200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0"/>
      <color indexed="30"/>
      <name val="Times New Roman"/>
      <family val="1"/>
    </font>
    <font>
      <vertAlign val="superscript"/>
      <sz val="10"/>
      <color indexed="30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54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199" fontId="10" fillId="0" borderId="0" xfId="57" applyNumberFormat="1" applyFont="1" applyFill="1" applyAlignment="1">
      <alignment horizontal="left" vertical="top"/>
    </xf>
    <xf numFmtId="0" fontId="10" fillId="0" borderId="13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49" fontId="53" fillId="0" borderId="11" xfId="0" applyNumberFormat="1" applyFont="1" applyBorder="1" applyAlignment="1">
      <alignment horizontal="center"/>
    </xf>
    <xf numFmtId="0" fontId="53" fillId="0" borderId="11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96" fontId="54" fillId="2" borderId="0" xfId="60" applyNumberFormat="1" applyFont="1" applyFill="1" applyBorder="1" applyAlignment="1">
      <alignment horizontal="right" vertical="top"/>
    </xf>
    <xf numFmtId="196" fontId="54" fillId="2" borderId="15" xfId="60" applyNumberFormat="1" applyFont="1" applyFill="1" applyBorder="1" applyAlignment="1">
      <alignment horizontal="right" vertical="top"/>
    </xf>
    <xf numFmtId="43" fontId="54" fillId="2" borderId="0" xfId="0" applyNumberFormat="1" applyFont="1" applyFill="1" applyBorder="1" applyAlignment="1">
      <alignment horizontal="right" vertical="top"/>
    </xf>
    <xf numFmtId="0" fontId="54" fillId="2" borderId="0" xfId="0" applyFont="1" applyFill="1" applyBorder="1" applyAlignment="1">
      <alignment horizontal="right" vertical="top"/>
    </xf>
    <xf numFmtId="0" fontId="54" fillId="2" borderId="15" xfId="0" applyFont="1" applyFill="1" applyBorder="1" applyAlignment="1">
      <alignment horizontal="right" vertical="top"/>
    </xf>
    <xf numFmtId="195" fontId="54" fillId="2" borderId="0" xfId="60" applyNumberFormat="1" applyFont="1" applyFill="1" applyBorder="1" applyAlignment="1">
      <alignment horizontal="right" vertical="top"/>
    </xf>
    <xf numFmtId="195" fontId="54" fillId="2" borderId="15" xfId="60" applyNumberFormat="1" applyFont="1" applyFill="1" applyBorder="1" applyAlignment="1">
      <alignment horizontal="right" vertical="top"/>
    </xf>
    <xf numFmtId="49" fontId="54" fillId="0" borderId="10" xfId="0" applyNumberFormat="1" applyFont="1" applyBorder="1" applyAlignment="1">
      <alignment horizontal="center" vertical="top"/>
    </xf>
    <xf numFmtId="49" fontId="54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top" wrapText="1"/>
    </xf>
    <xf numFmtId="179" fontId="54" fillId="2" borderId="0" xfId="60" applyFont="1" applyFill="1" applyBorder="1" applyAlignment="1">
      <alignment horizontal="right" vertical="top"/>
    </xf>
    <xf numFmtId="179" fontId="54" fillId="2" borderId="15" xfId="60" applyFont="1" applyFill="1" applyBorder="1" applyAlignment="1">
      <alignment horizontal="right" vertical="top"/>
    </xf>
    <xf numFmtId="0" fontId="54" fillId="0" borderId="0" xfId="0" applyFont="1" applyBorder="1" applyAlignment="1">
      <alignment horizontal="left"/>
    </xf>
    <xf numFmtId="179" fontId="54" fillId="0" borderId="0" xfId="60" applyFont="1" applyFill="1" applyBorder="1" applyAlignment="1">
      <alignment horizontal="right" vertical="top"/>
    </xf>
    <xf numFmtId="179" fontId="54" fillId="0" borderId="15" xfId="60" applyFont="1" applyFill="1" applyBorder="1" applyAlignment="1">
      <alignment horizontal="right" vertical="top"/>
    </xf>
    <xf numFmtId="179" fontId="54" fillId="2" borderId="0" xfId="60" applyNumberFormat="1" applyFont="1" applyFill="1" applyBorder="1" applyAlignment="1">
      <alignment horizontal="right" vertical="top"/>
    </xf>
    <xf numFmtId="4" fontId="54" fillId="2" borderId="0" xfId="60" applyNumberFormat="1" applyFont="1" applyFill="1" applyBorder="1" applyAlignment="1">
      <alignment horizontal="left" vertical="top" indent="6"/>
    </xf>
    <xf numFmtId="4" fontId="54" fillId="2" borderId="0" xfId="60" applyNumberFormat="1" applyFont="1" applyFill="1" applyBorder="1" applyAlignment="1">
      <alignment horizontal="left" vertical="top" indent="4"/>
    </xf>
    <xf numFmtId="179" fontId="54" fillId="2" borderId="0" xfId="60" applyFont="1" applyFill="1" applyBorder="1" applyAlignment="1">
      <alignment horizontal="center" vertical="top"/>
    </xf>
    <xf numFmtId="179" fontId="54" fillId="2" borderId="15" xfId="6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top"/>
    </xf>
    <xf numFmtId="191" fontId="54" fillId="2" borderId="0" xfId="60" applyNumberFormat="1" applyFont="1" applyFill="1" applyBorder="1" applyAlignment="1">
      <alignment horizontal="right" vertical="top"/>
    </xf>
    <xf numFmtId="191" fontId="54" fillId="2" borderId="15" xfId="6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top"/>
    </xf>
    <xf numFmtId="43" fontId="10" fillId="0" borderId="0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54" fillId="2" borderId="0" xfId="0" applyNumberFormat="1" applyFont="1" applyFill="1" applyBorder="1" applyAlignment="1">
      <alignment horizontal="center" vertical="top"/>
    </xf>
    <xf numFmtId="0" fontId="54" fillId="2" borderId="15" xfId="0" applyFont="1" applyFill="1" applyBorder="1" applyAlignment="1">
      <alignment horizontal="center" vertical="top"/>
    </xf>
    <xf numFmtId="0" fontId="54" fillId="2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9" fontId="10" fillId="0" borderId="0" xfId="6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191" fontId="10" fillId="0" borderId="0" xfId="60" applyNumberFormat="1" applyFont="1" applyFill="1" applyBorder="1" applyAlignment="1">
      <alignment horizontal="right" vertical="top"/>
    </xf>
    <xf numFmtId="179" fontId="10" fillId="0" borderId="0" xfId="6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right" vertical="top"/>
    </xf>
    <xf numFmtId="192" fontId="10" fillId="0" borderId="0" xfId="60" applyNumberFormat="1" applyFont="1" applyFill="1" applyBorder="1" applyAlignment="1">
      <alignment horizontal="right" vertical="top"/>
    </xf>
    <xf numFmtId="192" fontId="10" fillId="0" borderId="15" xfId="6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right" vertical="top"/>
    </xf>
    <xf numFmtId="179" fontId="10" fillId="0" borderId="15" xfId="60" applyFont="1" applyFill="1" applyBorder="1" applyAlignment="1">
      <alignment horizontal="right" vertical="top"/>
    </xf>
    <xf numFmtId="179" fontId="10" fillId="0" borderId="0" xfId="6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179" fontId="10" fillId="0" borderId="0" xfId="60" applyNumberFormat="1" applyFont="1" applyFill="1" applyBorder="1" applyAlignment="1">
      <alignment horizontal="center" vertical="top"/>
    </xf>
    <xf numFmtId="192" fontId="10" fillId="0" borderId="0" xfId="6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top"/>
    </xf>
    <xf numFmtId="179" fontId="10" fillId="0" borderId="11" xfId="60" applyFont="1" applyFill="1" applyBorder="1" applyAlignment="1">
      <alignment horizontal="right" vertical="top"/>
    </xf>
    <xf numFmtId="179" fontId="10" fillId="0" borderId="11" xfId="60" applyNumberFormat="1" applyFont="1" applyFill="1" applyBorder="1" applyAlignment="1">
      <alignment horizontal="right" vertical="top"/>
    </xf>
    <xf numFmtId="179" fontId="10" fillId="0" borderId="15" xfId="6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2" sqref="AC12:AY1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s="5" customFormat="1" ht="18.75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9:52" s="5" customFormat="1" ht="18.75">
      <c r="I12" s="6" t="s">
        <v>470</v>
      </c>
      <c r="AC12" s="34">
        <v>2023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6" t="s">
        <v>8</v>
      </c>
    </row>
    <row r="13" spans="29:51" s="7" customFormat="1" ht="10.5">
      <c r="AC13" s="35" t="s">
        <v>9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7" spans="1:64" ht="15.75">
      <c r="A17" s="31" t="str">
        <f>P25</f>
        <v>Общество с ограниченной ответственностью "ТЭС"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7" customFormat="1" ht="10.5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.75">
      <c r="A19" s="31" t="str">
        <f>T26</f>
        <v>ООО "ТЭС"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3" spans="1:64" s="8" customFormat="1" ht="16.5">
      <c r="A23" s="32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5" spans="1:64" ht="15.75">
      <c r="A25" s="1" t="s">
        <v>12</v>
      </c>
      <c r="P25" s="31" t="s">
        <v>492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ht="15.75">
      <c r="A26" s="1" t="s">
        <v>13</v>
      </c>
      <c r="T26" s="28" t="s">
        <v>493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ht="15.75">
      <c r="A27" s="1" t="s">
        <v>14</v>
      </c>
      <c r="O27" s="31" t="s">
        <v>494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ht="15.75">
      <c r="A28" s="1" t="s">
        <v>15</v>
      </c>
      <c r="O28" s="28" t="s">
        <v>494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5.75">
      <c r="A29" s="1" t="s">
        <v>16</v>
      </c>
      <c r="E29" s="26" t="s">
        <v>495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ht="15.75">
      <c r="A30" s="1" t="s">
        <v>17</v>
      </c>
      <c r="E30" s="26" t="s">
        <v>496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>
      <c r="A31" s="1" t="s">
        <v>18</v>
      </c>
      <c r="Q31" s="28" t="s">
        <v>497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ht="15.75">
      <c r="A32" s="1" t="s">
        <v>19</v>
      </c>
      <c r="P32" s="18"/>
      <c r="Q32" s="18"/>
      <c r="R32" s="18"/>
      <c r="S32" s="29" t="s">
        <v>498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.75">
      <c r="A33" s="1" t="s">
        <v>20</v>
      </c>
      <c r="P33" s="26" t="s">
        <v>499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ht="15.75">
      <c r="A34" s="1" t="s">
        <v>21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2"/>
  <sheetViews>
    <sheetView zoomScalePageLayoutView="0" workbookViewId="0" topLeftCell="A1">
      <pane xSplit="28" ySplit="9" topLeftCell="AC97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BA13" sqref="BA13:BL13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ht="15.75"/>
    <row r="3" spans="1:64" s="9" customFormat="1" ht="12.75">
      <c r="A3" s="97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7" t="s">
        <v>25</v>
      </c>
      <c r="W3" s="98"/>
      <c r="X3" s="98"/>
      <c r="Y3" s="98"/>
      <c r="Z3" s="98"/>
      <c r="AA3" s="98"/>
      <c r="AB3" s="98"/>
      <c r="AC3" s="97" t="s">
        <v>26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9"/>
      <c r="AO3" s="98" t="s">
        <v>30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9"/>
      <c r="BA3" s="98" t="s">
        <v>33</v>
      </c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9"/>
    </row>
    <row r="4" spans="1:64" s="9" customFormat="1" ht="12.75">
      <c r="A4" s="94" t="s">
        <v>24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4" t="s">
        <v>36</v>
      </c>
      <c r="W4" s="95"/>
      <c r="X4" s="95"/>
      <c r="Y4" s="95"/>
      <c r="Z4" s="95"/>
      <c r="AA4" s="95"/>
      <c r="AB4" s="95"/>
      <c r="AC4" s="94" t="s">
        <v>27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6"/>
      <c r="AO4" s="95" t="s">
        <v>31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6"/>
      <c r="BA4" s="95" t="s">
        <v>34</v>
      </c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6"/>
    </row>
    <row r="5" spans="1:64" s="9" customFormat="1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4" t="s">
        <v>37</v>
      </c>
      <c r="W5" s="95"/>
      <c r="X5" s="95"/>
      <c r="Y5" s="95"/>
      <c r="Z5" s="95"/>
      <c r="AA5" s="95"/>
      <c r="AB5" s="95"/>
      <c r="AC5" s="94" t="s">
        <v>28</v>
      </c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6"/>
      <c r="AO5" s="95" t="s">
        <v>32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6"/>
      <c r="BA5" s="95" t="s">
        <v>35</v>
      </c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6"/>
    </row>
    <row r="6" spans="1:64" s="9" customFormat="1" ht="28.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7"/>
      <c r="W6" s="88"/>
      <c r="X6" s="88"/>
      <c r="Y6" s="88"/>
      <c r="Z6" s="88"/>
      <c r="AA6" s="88"/>
      <c r="AB6" s="88"/>
      <c r="AC6" s="89" t="s">
        <v>517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0"/>
      <c r="AO6" s="46" t="s">
        <v>516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90"/>
      <c r="BA6" s="46" t="s">
        <v>515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90"/>
    </row>
    <row r="7" spans="1:64" s="9" customFormat="1" ht="12.75">
      <c r="A7" s="91" t="s">
        <v>39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3"/>
    </row>
    <row r="8" spans="1:64" s="9" customFormat="1" ht="12.75">
      <c r="A8" s="103" t="s">
        <v>40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5"/>
    </row>
    <row r="9" spans="1:64" s="9" customFormat="1" ht="12.75">
      <c r="A9" s="103" t="s">
        <v>38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5"/>
    </row>
    <row r="10" spans="1:64" s="9" customFormat="1" ht="12.75">
      <c r="A10" s="37" t="s">
        <v>41</v>
      </c>
      <c r="B10" s="38"/>
      <c r="C10" s="38"/>
      <c r="D10" s="38"/>
      <c r="E10" s="38"/>
      <c r="F10" s="42" t="s">
        <v>51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1"/>
      <c r="W10" s="41"/>
      <c r="X10" s="41"/>
      <c r="Y10" s="41"/>
      <c r="Z10" s="41"/>
      <c r="AA10" s="41"/>
      <c r="AB10" s="41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40"/>
    </row>
    <row r="11" spans="1:64" s="9" customFormat="1" ht="12.75">
      <c r="A11" s="37"/>
      <c r="B11" s="38"/>
      <c r="C11" s="38"/>
      <c r="D11" s="38"/>
      <c r="E11" s="38"/>
      <c r="F11" s="42" t="s">
        <v>52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1"/>
      <c r="W11" s="41"/>
      <c r="X11" s="41"/>
      <c r="Y11" s="41"/>
      <c r="Z11" s="41"/>
      <c r="AA11" s="41"/>
      <c r="AB11" s="41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40"/>
    </row>
    <row r="12" spans="1:64" s="9" customFormat="1" ht="12.75">
      <c r="A12" s="37"/>
      <c r="B12" s="38"/>
      <c r="C12" s="38"/>
      <c r="D12" s="38"/>
      <c r="E12" s="38"/>
      <c r="F12" s="42" t="s">
        <v>42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1"/>
      <c r="W12" s="41"/>
      <c r="X12" s="41"/>
      <c r="Y12" s="41"/>
      <c r="Z12" s="41"/>
      <c r="AA12" s="41"/>
      <c r="AB12" s="41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40"/>
    </row>
    <row r="13" spans="1:64" s="19" customFormat="1" ht="12.75">
      <c r="A13" s="62" t="s">
        <v>43</v>
      </c>
      <c r="B13" s="63"/>
      <c r="C13" s="63"/>
      <c r="D13" s="63"/>
      <c r="E13" s="63"/>
      <c r="F13" s="66" t="s">
        <v>44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4" t="s">
        <v>45</v>
      </c>
      <c r="W13" s="64"/>
      <c r="X13" s="64"/>
      <c r="Y13" s="64"/>
      <c r="Z13" s="64"/>
      <c r="AA13" s="64"/>
      <c r="AB13" s="64"/>
      <c r="AC13" s="68">
        <f>(107730.53+1072.92)-65852.49</f>
        <v>42950.95999999999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73">
        <f>48405.59+3825.8</f>
        <v>52231.39</v>
      </c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68">
        <f>BA63+BA14+3732.88</f>
        <v>67389.44</v>
      </c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9"/>
    </row>
    <row r="14" spans="1:64" s="19" customFormat="1" ht="12.75">
      <c r="A14" s="62" t="s">
        <v>46</v>
      </c>
      <c r="B14" s="63"/>
      <c r="C14" s="63"/>
      <c r="D14" s="63"/>
      <c r="E14" s="63"/>
      <c r="F14" s="66" t="s">
        <v>48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4" t="s">
        <v>45</v>
      </c>
      <c r="W14" s="64"/>
      <c r="X14" s="64"/>
      <c r="Y14" s="64"/>
      <c r="Z14" s="64"/>
      <c r="AA14" s="64"/>
      <c r="AB14" s="64"/>
      <c r="AC14" s="75">
        <f>AC13-AC63</f>
        <v>-10212.659230000012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68">
        <v>0</v>
      </c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76">
        <v>1000</v>
      </c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7"/>
    </row>
    <row r="15" spans="1:64" s="19" customFormat="1" ht="12.75">
      <c r="A15" s="62"/>
      <c r="B15" s="63"/>
      <c r="C15" s="63"/>
      <c r="D15" s="63"/>
      <c r="E15" s="63"/>
      <c r="F15" s="66" t="s">
        <v>49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4"/>
      <c r="W15" s="64"/>
      <c r="X15" s="64"/>
      <c r="Y15" s="64"/>
      <c r="Z15" s="64"/>
      <c r="AA15" s="64"/>
      <c r="AB15" s="64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</row>
    <row r="16" spans="1:64" s="9" customFormat="1" ht="12.75">
      <c r="A16" s="37" t="s">
        <v>47</v>
      </c>
      <c r="B16" s="38"/>
      <c r="C16" s="38"/>
      <c r="D16" s="38"/>
      <c r="E16" s="38"/>
      <c r="F16" s="42" t="s">
        <v>53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1" t="s">
        <v>45</v>
      </c>
      <c r="W16" s="41"/>
      <c r="X16" s="41"/>
      <c r="Y16" s="41"/>
      <c r="Z16" s="41"/>
      <c r="AA16" s="41"/>
      <c r="AB16" s="41"/>
      <c r="AC16" s="86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1:64" s="9" customFormat="1" ht="12.75">
      <c r="A17" s="37"/>
      <c r="B17" s="38"/>
      <c r="C17" s="38"/>
      <c r="D17" s="38"/>
      <c r="E17" s="38"/>
      <c r="F17" s="42" t="s">
        <v>55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1"/>
      <c r="W17" s="41"/>
      <c r="X17" s="41"/>
      <c r="Y17" s="41"/>
      <c r="Z17" s="41"/>
      <c r="AA17" s="41"/>
      <c r="AB17" s="41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</row>
    <row r="18" spans="1:64" s="9" customFormat="1" ht="12.75">
      <c r="A18" s="37"/>
      <c r="B18" s="38"/>
      <c r="C18" s="38"/>
      <c r="D18" s="38"/>
      <c r="E18" s="38"/>
      <c r="F18" s="42" t="s">
        <v>54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1"/>
      <c r="W18" s="41"/>
      <c r="X18" s="41"/>
      <c r="Y18" s="41"/>
      <c r="Z18" s="41"/>
      <c r="AA18" s="41"/>
      <c r="AB18" s="41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0"/>
    </row>
    <row r="19" spans="1:64" s="9" customFormat="1" ht="12.75">
      <c r="A19" s="37" t="s">
        <v>56</v>
      </c>
      <c r="B19" s="38"/>
      <c r="C19" s="38"/>
      <c r="D19" s="38"/>
      <c r="E19" s="38"/>
      <c r="F19" s="42" t="s">
        <v>57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1" t="s">
        <v>45</v>
      </c>
      <c r="W19" s="41"/>
      <c r="X19" s="41"/>
      <c r="Y19" s="41"/>
      <c r="Z19" s="41"/>
      <c r="AA19" s="41"/>
      <c r="AB19" s="41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4" s="9" customFormat="1" ht="12.75">
      <c r="A20" s="37" t="s">
        <v>59</v>
      </c>
      <c r="B20" s="38"/>
      <c r="C20" s="38"/>
      <c r="D20" s="38"/>
      <c r="E20" s="38"/>
      <c r="F20" s="42" t="s">
        <v>51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1"/>
      <c r="W20" s="41"/>
      <c r="X20" s="41"/>
      <c r="Y20" s="41"/>
      <c r="Z20" s="41"/>
      <c r="AA20" s="41"/>
      <c r="AB20" s="41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0"/>
    </row>
    <row r="21" spans="1:64" s="9" customFormat="1" ht="12.75">
      <c r="A21" s="37"/>
      <c r="B21" s="38"/>
      <c r="C21" s="38"/>
      <c r="D21" s="38"/>
      <c r="E21" s="38"/>
      <c r="F21" s="42" t="s">
        <v>58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1"/>
      <c r="W21" s="41"/>
      <c r="X21" s="41"/>
      <c r="Y21" s="41"/>
      <c r="Z21" s="41"/>
      <c r="AA21" s="41"/>
      <c r="AB21" s="41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</row>
    <row r="22" spans="1:64" s="9" customFormat="1" ht="12.75">
      <c r="A22" s="37"/>
      <c r="B22" s="38"/>
      <c r="C22" s="38"/>
      <c r="D22" s="38"/>
      <c r="E22" s="38"/>
      <c r="F22" s="42" t="s">
        <v>50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1"/>
      <c r="W22" s="41"/>
      <c r="X22" s="41"/>
      <c r="Y22" s="41"/>
      <c r="Z22" s="41"/>
      <c r="AA22" s="41"/>
      <c r="AB22" s="41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</row>
    <row r="23" spans="1:64" s="19" customFormat="1" ht="12.75">
      <c r="A23" s="62" t="s">
        <v>60</v>
      </c>
      <c r="B23" s="63"/>
      <c r="C23" s="63"/>
      <c r="D23" s="63"/>
      <c r="E23" s="63"/>
      <c r="F23" s="66" t="s">
        <v>61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4" t="s">
        <v>69</v>
      </c>
      <c r="W23" s="64"/>
      <c r="X23" s="64"/>
      <c r="Y23" s="64"/>
      <c r="Z23" s="64"/>
      <c r="AA23" s="64"/>
      <c r="AB23" s="64"/>
      <c r="AC23" s="74">
        <f>AC14*100/AC13</f>
        <v>-23.77748769759748</v>
      </c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68">
        <f>AO14*100/AO13</f>
        <v>0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>
        <f>BA14*100/BA13</f>
        <v>1.4839120194499316</v>
      </c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1:64" s="19" customFormat="1" ht="12.75">
      <c r="A24" s="62"/>
      <c r="B24" s="63"/>
      <c r="C24" s="63"/>
      <c r="D24" s="63"/>
      <c r="E24" s="63"/>
      <c r="F24" s="66" t="s">
        <v>62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4"/>
      <c r="W24" s="64"/>
      <c r="X24" s="64"/>
      <c r="Y24" s="64"/>
      <c r="Z24" s="64"/>
      <c r="AA24" s="64"/>
      <c r="AB24" s="6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</row>
    <row r="25" spans="1:64" s="19" customFormat="1" ht="12.75">
      <c r="A25" s="62"/>
      <c r="B25" s="63"/>
      <c r="C25" s="63"/>
      <c r="D25" s="63"/>
      <c r="E25" s="63"/>
      <c r="F25" s="66" t="s">
        <v>63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4"/>
      <c r="W25" s="64"/>
      <c r="X25" s="64"/>
      <c r="Y25" s="64"/>
      <c r="Z25" s="64"/>
      <c r="AA25" s="64"/>
      <c r="AB25" s="6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</row>
    <row r="26" spans="1:64" s="19" customFormat="1" ht="12.75">
      <c r="A26" s="62"/>
      <c r="B26" s="63"/>
      <c r="C26" s="63"/>
      <c r="D26" s="63"/>
      <c r="E26" s="63"/>
      <c r="F26" s="66" t="s">
        <v>64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4"/>
      <c r="W26" s="64"/>
      <c r="X26" s="64"/>
      <c r="Y26" s="64"/>
      <c r="Z26" s="64"/>
      <c r="AA26" s="64"/>
      <c r="AB26" s="6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1:64" s="19" customFormat="1" ht="12.75">
      <c r="A27" s="62"/>
      <c r="B27" s="63"/>
      <c r="C27" s="63"/>
      <c r="D27" s="63"/>
      <c r="E27" s="63"/>
      <c r="F27" s="66" t="s">
        <v>65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4"/>
      <c r="W27" s="64"/>
      <c r="X27" s="64"/>
      <c r="Y27" s="64"/>
      <c r="Z27" s="64"/>
      <c r="AA27" s="64"/>
      <c r="AB27" s="6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9"/>
    </row>
    <row r="28" spans="1:64" s="19" customFormat="1" ht="12.75">
      <c r="A28" s="62"/>
      <c r="B28" s="63"/>
      <c r="C28" s="63"/>
      <c r="D28" s="63"/>
      <c r="E28" s="63"/>
      <c r="F28" s="66" t="s">
        <v>66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4"/>
      <c r="W28" s="64"/>
      <c r="X28" s="64"/>
      <c r="Y28" s="64"/>
      <c r="Z28" s="64"/>
      <c r="AA28" s="64"/>
      <c r="AB28" s="6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</row>
    <row r="29" spans="1:64" s="19" customFormat="1" ht="12.75">
      <c r="A29" s="62"/>
      <c r="B29" s="63"/>
      <c r="C29" s="63"/>
      <c r="D29" s="63"/>
      <c r="E29" s="63"/>
      <c r="F29" s="66" t="s">
        <v>67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4"/>
      <c r="W29" s="64"/>
      <c r="X29" s="64"/>
      <c r="Y29" s="64"/>
      <c r="Z29" s="64"/>
      <c r="AA29" s="64"/>
      <c r="AB29" s="6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64" s="19" customFormat="1" ht="12.75">
      <c r="A30" s="62"/>
      <c r="B30" s="63"/>
      <c r="C30" s="63"/>
      <c r="D30" s="63"/>
      <c r="E30" s="63"/>
      <c r="F30" s="66" t="s">
        <v>68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4"/>
      <c r="W30" s="64"/>
      <c r="X30" s="64"/>
      <c r="Y30" s="64"/>
      <c r="Z30" s="64"/>
      <c r="AA30" s="64"/>
      <c r="AB30" s="6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64" s="9" customFormat="1" ht="12.75">
      <c r="A31" s="37" t="s">
        <v>72</v>
      </c>
      <c r="B31" s="38"/>
      <c r="C31" s="38"/>
      <c r="D31" s="38"/>
      <c r="E31" s="38"/>
      <c r="F31" s="42" t="s">
        <v>70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1"/>
      <c r="W31" s="41"/>
      <c r="X31" s="41"/>
      <c r="Y31" s="41"/>
      <c r="Z31" s="41"/>
      <c r="AA31" s="41"/>
      <c r="AB31" s="41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s="9" customFormat="1" ht="12.75">
      <c r="A32" s="37"/>
      <c r="B32" s="38"/>
      <c r="C32" s="38"/>
      <c r="D32" s="38"/>
      <c r="E32" s="38"/>
      <c r="F32" s="42" t="s">
        <v>71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1"/>
      <c r="W32" s="41"/>
      <c r="X32" s="41"/>
      <c r="Y32" s="41"/>
      <c r="Z32" s="41"/>
      <c r="AA32" s="41"/>
      <c r="AB32" s="41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9" customFormat="1" ht="12.75">
      <c r="A33" s="37"/>
      <c r="B33" s="38"/>
      <c r="C33" s="38"/>
      <c r="D33" s="38"/>
      <c r="E33" s="38"/>
      <c r="F33" s="42" t="s">
        <v>50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1"/>
      <c r="W33" s="41"/>
      <c r="X33" s="41"/>
      <c r="Y33" s="41"/>
      <c r="Z33" s="41"/>
      <c r="AA33" s="41"/>
      <c r="AB33" s="41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s="9" customFormat="1" ht="12.75">
      <c r="A34" s="37" t="s">
        <v>76</v>
      </c>
      <c r="B34" s="38"/>
      <c r="C34" s="38"/>
      <c r="D34" s="38"/>
      <c r="E34" s="38"/>
      <c r="F34" s="42" t="s">
        <v>73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 t="s">
        <v>77</v>
      </c>
      <c r="W34" s="41"/>
      <c r="X34" s="41"/>
      <c r="Y34" s="41"/>
      <c r="Z34" s="41"/>
      <c r="AA34" s="41"/>
      <c r="AB34" s="41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64" s="9" customFormat="1" ht="12.75">
      <c r="A35" s="37"/>
      <c r="B35" s="38"/>
      <c r="C35" s="38"/>
      <c r="D35" s="38"/>
      <c r="E35" s="38"/>
      <c r="F35" s="42" t="s">
        <v>74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41"/>
      <c r="Z35" s="41"/>
      <c r="AA35" s="41"/>
      <c r="AB35" s="41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9" customFormat="1" ht="12.75">
      <c r="A36" s="37"/>
      <c r="B36" s="38"/>
      <c r="C36" s="38"/>
      <c r="D36" s="38"/>
      <c r="E36" s="38"/>
      <c r="F36" s="42" t="s">
        <v>75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41"/>
      <c r="Z36" s="41"/>
      <c r="AA36" s="41"/>
      <c r="AB36" s="41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64" s="9" customFormat="1" ht="12.75" customHeight="1">
      <c r="A37" s="37"/>
      <c r="B37" s="38"/>
      <c r="C37" s="38"/>
      <c r="D37" s="38"/>
      <c r="E37" s="38"/>
      <c r="F37" s="78" t="s">
        <v>89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41"/>
      <c r="W37" s="41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0"/>
    </row>
    <row r="38" spans="1:64" s="9" customFormat="1" ht="12.75" customHeight="1">
      <c r="A38" s="37" t="s">
        <v>79</v>
      </c>
      <c r="B38" s="38"/>
      <c r="C38" s="38"/>
      <c r="D38" s="38"/>
      <c r="E38" s="38"/>
      <c r="F38" s="42" t="s">
        <v>73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1" t="s">
        <v>80</v>
      </c>
      <c r="W38" s="41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9" customFormat="1" ht="12.75" customHeight="1">
      <c r="A39" s="37"/>
      <c r="B39" s="38"/>
      <c r="C39" s="38"/>
      <c r="D39" s="38"/>
      <c r="E39" s="38"/>
      <c r="F39" s="42" t="s">
        <v>78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1"/>
      <c r="W39" s="41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s="9" customFormat="1" ht="12.75" customHeight="1">
      <c r="A40" s="37"/>
      <c r="B40" s="38"/>
      <c r="C40" s="38"/>
      <c r="D40" s="38"/>
      <c r="E40" s="38"/>
      <c r="F40" s="78" t="s">
        <v>88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41"/>
      <c r="W40" s="41"/>
      <c r="X40" s="41"/>
      <c r="Y40" s="41"/>
      <c r="Z40" s="41"/>
      <c r="AA40" s="41"/>
      <c r="AB40" s="41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s="19" customFormat="1" ht="12.75" customHeight="1">
      <c r="A41" s="62" t="s">
        <v>81</v>
      </c>
      <c r="B41" s="63"/>
      <c r="C41" s="63"/>
      <c r="D41" s="63"/>
      <c r="E41" s="63"/>
      <c r="F41" s="70" t="s">
        <v>502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64" t="s">
        <v>77</v>
      </c>
      <c r="W41" s="64"/>
      <c r="X41" s="64"/>
      <c r="Y41" s="64"/>
      <c r="Z41" s="64"/>
      <c r="AA41" s="64"/>
      <c r="AB41" s="64"/>
      <c r="AC41" s="80">
        <v>15.309</v>
      </c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>
        <v>16.08341</v>
      </c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>
        <v>15.0246</v>
      </c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64" s="19" customFormat="1" ht="12.75" customHeight="1">
      <c r="A42" s="62" t="s">
        <v>84</v>
      </c>
      <c r="B42" s="63"/>
      <c r="C42" s="63"/>
      <c r="D42" s="63"/>
      <c r="E42" s="63"/>
      <c r="F42" s="66" t="s">
        <v>82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4" t="s">
        <v>90</v>
      </c>
      <c r="W42" s="64"/>
      <c r="X42" s="64"/>
      <c r="Y42" s="64"/>
      <c r="Z42" s="64"/>
      <c r="AA42" s="64"/>
      <c r="AB42" s="64"/>
      <c r="AC42" s="68">
        <v>114382.963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>
        <v>116457.1293</v>
      </c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>
        <v>104579.334</v>
      </c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64" s="19" customFormat="1" ht="12.75" customHeight="1">
      <c r="A43" s="62"/>
      <c r="B43" s="63"/>
      <c r="C43" s="63"/>
      <c r="D43" s="63"/>
      <c r="E43" s="63"/>
      <c r="F43" s="66" t="s">
        <v>83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4"/>
      <c r="W43" s="64"/>
      <c r="X43" s="64"/>
      <c r="Y43" s="64"/>
      <c r="Z43" s="64"/>
      <c r="AA43" s="64"/>
      <c r="AB43" s="64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pans="1:64" s="19" customFormat="1" ht="12.75" customHeight="1">
      <c r="A44" s="62"/>
      <c r="B44" s="63"/>
      <c r="C44" s="63"/>
      <c r="D44" s="63"/>
      <c r="E44" s="63"/>
      <c r="F44" s="70" t="s">
        <v>503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64"/>
      <c r="W44" s="64"/>
      <c r="X44" s="64"/>
      <c r="Y44" s="64"/>
      <c r="Z44" s="64"/>
      <c r="AA44" s="64"/>
      <c r="AB44" s="64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64" s="19" customFormat="1" ht="12.75" customHeight="1">
      <c r="A45" s="62" t="s">
        <v>85</v>
      </c>
      <c r="B45" s="63"/>
      <c r="C45" s="63"/>
      <c r="D45" s="63"/>
      <c r="E45" s="63"/>
      <c r="F45" s="66" t="s">
        <v>82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4" t="s">
        <v>90</v>
      </c>
      <c r="W45" s="64"/>
      <c r="X45" s="64"/>
      <c r="Y45" s="64"/>
      <c r="Z45" s="64"/>
      <c r="AA45" s="64"/>
      <c r="AB45" s="64"/>
      <c r="AC45" s="68">
        <v>160.137</v>
      </c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>
        <v>160.155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>
        <v>162.724</v>
      </c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64" s="19" customFormat="1" ht="12.75" customHeight="1">
      <c r="A46" s="62"/>
      <c r="B46" s="63"/>
      <c r="C46" s="63"/>
      <c r="D46" s="63"/>
      <c r="E46" s="63"/>
      <c r="F46" s="66" t="s">
        <v>86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4"/>
      <c r="W46" s="64"/>
      <c r="X46" s="64"/>
      <c r="Y46" s="64"/>
      <c r="Z46" s="64"/>
      <c r="AA46" s="64"/>
      <c r="AB46" s="6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</row>
    <row r="47" spans="1:64" s="19" customFormat="1" ht="12.75" customHeight="1">
      <c r="A47" s="62"/>
      <c r="B47" s="63"/>
      <c r="C47" s="63"/>
      <c r="D47" s="63"/>
      <c r="E47" s="63"/>
      <c r="F47" s="66" t="s">
        <v>87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4"/>
      <c r="W47" s="64"/>
      <c r="X47" s="64"/>
      <c r="Y47" s="64"/>
      <c r="Z47" s="64"/>
      <c r="AA47" s="64"/>
      <c r="AB47" s="6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</row>
    <row r="48" spans="1:64" s="19" customFormat="1" ht="12.75" customHeight="1">
      <c r="A48" s="62"/>
      <c r="B48" s="63"/>
      <c r="C48" s="63"/>
      <c r="D48" s="63"/>
      <c r="E48" s="63"/>
      <c r="F48" s="70" t="s">
        <v>504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4"/>
      <c r="W48" s="64"/>
      <c r="X48" s="64"/>
      <c r="Y48" s="64"/>
      <c r="Z48" s="64"/>
      <c r="AA48" s="64"/>
      <c r="AB48" s="6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pans="1:64" s="19" customFormat="1" ht="12.75">
      <c r="A49" s="62" t="s">
        <v>92</v>
      </c>
      <c r="B49" s="63"/>
      <c r="C49" s="63"/>
      <c r="D49" s="63"/>
      <c r="E49" s="63"/>
      <c r="F49" s="66" t="s">
        <v>91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4" t="s">
        <v>69</v>
      </c>
      <c r="W49" s="64"/>
      <c r="X49" s="64"/>
      <c r="Y49" s="64"/>
      <c r="Z49" s="64"/>
      <c r="AA49" s="64"/>
      <c r="AB49" s="64"/>
      <c r="AC49" s="100">
        <v>1.0331</v>
      </c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85">
        <v>1.09</v>
      </c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>
        <v>1.09</v>
      </c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101"/>
    </row>
    <row r="50" spans="1:64" s="19" customFormat="1" ht="94.5" customHeight="1">
      <c r="A50" s="62"/>
      <c r="B50" s="63"/>
      <c r="C50" s="63"/>
      <c r="D50" s="63"/>
      <c r="E50" s="63"/>
      <c r="F50" s="79" t="s">
        <v>505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64"/>
      <c r="W50" s="64"/>
      <c r="X50" s="64"/>
      <c r="Y50" s="64"/>
      <c r="Z50" s="64"/>
      <c r="AA50" s="64"/>
      <c r="AB50" s="64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 t="s">
        <v>528</v>
      </c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101"/>
    </row>
    <row r="51" spans="1:64" s="9" customFormat="1" ht="12.75">
      <c r="A51" s="37" t="s">
        <v>93</v>
      </c>
      <c r="B51" s="38"/>
      <c r="C51" s="38"/>
      <c r="D51" s="38"/>
      <c r="E51" s="38"/>
      <c r="F51" s="42" t="s">
        <v>94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1"/>
      <c r="W51" s="41"/>
      <c r="X51" s="41"/>
      <c r="Y51" s="41"/>
      <c r="Z51" s="41"/>
      <c r="AA51" s="41"/>
      <c r="AB51" s="41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1"/>
    </row>
    <row r="52" spans="1:64" s="9" customFormat="1" ht="12.75">
      <c r="A52" s="37"/>
      <c r="B52" s="38"/>
      <c r="C52" s="38"/>
      <c r="D52" s="38"/>
      <c r="E52" s="38"/>
      <c r="F52" s="42" t="s">
        <v>95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1"/>
      <c r="W52" s="41"/>
      <c r="X52" s="41"/>
      <c r="Y52" s="41"/>
      <c r="Z52" s="41"/>
      <c r="AA52" s="41"/>
      <c r="AB52" s="41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1"/>
    </row>
    <row r="53" spans="1:64" s="9" customFormat="1" ht="12.75">
      <c r="A53" s="37"/>
      <c r="B53" s="38"/>
      <c r="C53" s="38"/>
      <c r="D53" s="38"/>
      <c r="E53" s="38"/>
      <c r="F53" s="42" t="s">
        <v>96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1"/>
      <c r="W53" s="41"/>
      <c r="X53" s="41"/>
      <c r="Y53" s="41"/>
      <c r="Z53" s="41"/>
      <c r="AA53" s="41"/>
      <c r="AB53" s="41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</row>
    <row r="54" spans="1:64" s="9" customFormat="1" ht="12.75">
      <c r="A54" s="37"/>
      <c r="B54" s="38"/>
      <c r="C54" s="38"/>
      <c r="D54" s="38"/>
      <c r="E54" s="38"/>
      <c r="F54" s="42" t="s">
        <v>97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1"/>
      <c r="W54" s="41"/>
      <c r="X54" s="41"/>
      <c r="Y54" s="41"/>
      <c r="Z54" s="41"/>
      <c r="AA54" s="41"/>
      <c r="AB54" s="41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1"/>
    </row>
    <row r="55" spans="1:64" s="9" customFormat="1" ht="12.75" customHeight="1">
      <c r="A55" s="43"/>
      <c r="B55" s="44"/>
      <c r="C55" s="44"/>
      <c r="D55" s="44"/>
      <c r="E55" s="44"/>
      <c r="F55" s="65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52"/>
      <c r="W55" s="52"/>
      <c r="X55" s="52"/>
      <c r="Y55" s="52"/>
      <c r="Z55" s="52"/>
      <c r="AA55" s="52"/>
      <c r="AB55" s="52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4"/>
    </row>
    <row r="56" spans="1:64" s="9" customFormat="1" ht="12.75">
      <c r="A56" s="37" t="s">
        <v>106</v>
      </c>
      <c r="B56" s="38"/>
      <c r="C56" s="38"/>
      <c r="D56" s="38"/>
      <c r="E56" s="38"/>
      <c r="F56" s="42" t="s">
        <v>99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1" t="s">
        <v>80</v>
      </c>
      <c r="W56" s="41"/>
      <c r="X56" s="41"/>
      <c r="Y56" s="41"/>
      <c r="Z56" s="41"/>
      <c r="AA56" s="41"/>
      <c r="AB56" s="41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40"/>
    </row>
    <row r="57" spans="1:64" s="9" customFormat="1" ht="12.75">
      <c r="A57" s="37"/>
      <c r="B57" s="38"/>
      <c r="C57" s="38"/>
      <c r="D57" s="38"/>
      <c r="E57" s="38"/>
      <c r="F57" s="42" t="s">
        <v>100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1"/>
      <c r="W57" s="41"/>
      <c r="X57" s="41"/>
      <c r="Y57" s="41"/>
      <c r="Z57" s="41"/>
      <c r="AA57" s="41"/>
      <c r="AB57" s="41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40"/>
    </row>
    <row r="58" spans="1:64" s="9" customFormat="1" ht="12.75">
      <c r="A58" s="37"/>
      <c r="B58" s="38"/>
      <c r="C58" s="38"/>
      <c r="D58" s="38"/>
      <c r="E58" s="38"/>
      <c r="F58" s="42" t="s">
        <v>101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1"/>
      <c r="W58" s="41"/>
      <c r="X58" s="41"/>
      <c r="Y58" s="41"/>
      <c r="Z58" s="41"/>
      <c r="AA58" s="41"/>
      <c r="AB58" s="41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40"/>
    </row>
    <row r="59" spans="1:64" s="9" customFormat="1" ht="12.75">
      <c r="A59" s="37"/>
      <c r="B59" s="38"/>
      <c r="C59" s="38"/>
      <c r="D59" s="38"/>
      <c r="E59" s="38"/>
      <c r="F59" s="42" t="s">
        <v>102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1"/>
      <c r="W59" s="41"/>
      <c r="X59" s="41"/>
      <c r="Y59" s="41"/>
      <c r="Z59" s="41"/>
      <c r="AA59" s="41"/>
      <c r="AB59" s="41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0"/>
    </row>
    <row r="60" spans="1:64" s="9" customFormat="1" ht="12.75">
      <c r="A60" s="37"/>
      <c r="B60" s="38"/>
      <c r="C60" s="38"/>
      <c r="D60" s="38"/>
      <c r="E60" s="38"/>
      <c r="F60" s="42" t="s">
        <v>103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1"/>
      <c r="W60" s="41"/>
      <c r="X60" s="41"/>
      <c r="Y60" s="41"/>
      <c r="Z60" s="41"/>
      <c r="AA60" s="41"/>
      <c r="AB60" s="41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40"/>
    </row>
    <row r="61" spans="1:64" s="9" customFormat="1" ht="12.75">
      <c r="A61" s="37"/>
      <c r="B61" s="38"/>
      <c r="C61" s="38"/>
      <c r="D61" s="38"/>
      <c r="E61" s="38"/>
      <c r="F61" s="42" t="s">
        <v>104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1"/>
      <c r="W61" s="41"/>
      <c r="X61" s="41"/>
      <c r="Y61" s="41"/>
      <c r="Z61" s="41"/>
      <c r="AA61" s="41"/>
      <c r="AB61" s="41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0"/>
    </row>
    <row r="62" spans="1:64" s="9" customFormat="1" ht="12.75" customHeight="1">
      <c r="A62" s="37"/>
      <c r="B62" s="38"/>
      <c r="C62" s="38"/>
      <c r="D62" s="38"/>
      <c r="E62" s="38"/>
      <c r="F62" s="78" t="s">
        <v>105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41"/>
      <c r="W62" s="41"/>
      <c r="X62" s="41"/>
      <c r="Y62" s="41"/>
      <c r="Z62" s="41"/>
      <c r="AA62" s="41"/>
      <c r="AB62" s="41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0"/>
    </row>
    <row r="63" spans="1:64" s="19" customFormat="1" ht="12.75">
      <c r="A63" s="62" t="s">
        <v>111</v>
      </c>
      <c r="B63" s="63"/>
      <c r="C63" s="63"/>
      <c r="D63" s="63"/>
      <c r="E63" s="63"/>
      <c r="F63" s="66" t="s">
        <v>107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4"/>
      <c r="W63" s="64"/>
      <c r="X63" s="64"/>
      <c r="Y63" s="64"/>
      <c r="Z63" s="64"/>
      <c r="AA63" s="64"/>
      <c r="AB63" s="64"/>
      <c r="AC63" s="68">
        <f>AC67+AC78+AC82</f>
        <v>53163.619230000004</v>
      </c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73">
        <f>AO67+AO78+AO82+3530.4+490.7</f>
        <v>48405.59</v>
      </c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68">
        <f>BA67+BA78+BA82</f>
        <v>62656.56</v>
      </c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9"/>
    </row>
    <row r="64" spans="1:64" s="19" customFormat="1" ht="12.75">
      <c r="A64" s="62"/>
      <c r="B64" s="63"/>
      <c r="C64" s="63"/>
      <c r="D64" s="63"/>
      <c r="E64" s="63"/>
      <c r="F64" s="66" t="s">
        <v>108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4"/>
      <c r="W64" s="64"/>
      <c r="X64" s="64"/>
      <c r="Y64" s="64"/>
      <c r="Z64" s="64"/>
      <c r="AA64" s="64"/>
      <c r="AB64" s="64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9"/>
    </row>
    <row r="65" spans="1:64" s="19" customFormat="1" ht="12.75">
      <c r="A65" s="62"/>
      <c r="B65" s="63"/>
      <c r="C65" s="63"/>
      <c r="D65" s="63"/>
      <c r="E65" s="63"/>
      <c r="F65" s="66" t="s">
        <v>109</v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4"/>
      <c r="W65" s="64"/>
      <c r="X65" s="64"/>
      <c r="Y65" s="64"/>
      <c r="Z65" s="64"/>
      <c r="AA65" s="64"/>
      <c r="AB65" s="64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9"/>
    </row>
    <row r="66" spans="1:64" s="19" customFormat="1" ht="12.75">
      <c r="A66" s="62"/>
      <c r="B66" s="63"/>
      <c r="C66" s="63"/>
      <c r="D66" s="63"/>
      <c r="E66" s="63"/>
      <c r="F66" s="66" t="s">
        <v>110</v>
      </c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4"/>
      <c r="W66" s="64"/>
      <c r="X66" s="64"/>
      <c r="Y66" s="64"/>
      <c r="Z66" s="64"/>
      <c r="AA66" s="64"/>
      <c r="AB66" s="64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9"/>
    </row>
    <row r="67" spans="1:64" s="19" customFormat="1" ht="12.75">
      <c r="A67" s="62" t="s">
        <v>112</v>
      </c>
      <c r="B67" s="63"/>
      <c r="C67" s="63"/>
      <c r="D67" s="63"/>
      <c r="E67" s="63"/>
      <c r="F67" s="66" t="s">
        <v>113</v>
      </c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4" t="s">
        <v>45</v>
      </c>
      <c r="W67" s="64"/>
      <c r="X67" s="64"/>
      <c r="Y67" s="64"/>
      <c r="Z67" s="64"/>
      <c r="AA67" s="64"/>
      <c r="AB67" s="64"/>
      <c r="AC67" s="68">
        <v>19682.07037</v>
      </c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>
        <v>12248.1</v>
      </c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>
        <v>24094.64</v>
      </c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9"/>
    </row>
    <row r="68" spans="1:64" s="19" customFormat="1" ht="12.75">
      <c r="A68" s="62"/>
      <c r="B68" s="63"/>
      <c r="C68" s="63"/>
      <c r="D68" s="63"/>
      <c r="E68" s="63"/>
      <c r="F68" s="66" t="s">
        <v>114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4"/>
      <c r="W68" s="64"/>
      <c r="X68" s="64"/>
      <c r="Y68" s="64"/>
      <c r="Z68" s="64"/>
      <c r="AA68" s="64"/>
      <c r="AB68" s="64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9"/>
    </row>
    <row r="69" spans="1:64" s="19" customFormat="1" ht="12.75">
      <c r="A69" s="62"/>
      <c r="B69" s="63"/>
      <c r="C69" s="63"/>
      <c r="D69" s="63"/>
      <c r="E69" s="63"/>
      <c r="F69" s="66" t="s">
        <v>115</v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4"/>
      <c r="W69" s="64"/>
      <c r="X69" s="64"/>
      <c r="Y69" s="64"/>
      <c r="Z69" s="64"/>
      <c r="AA69" s="64"/>
      <c r="AB69" s="64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9"/>
    </row>
    <row r="70" spans="1:64" s="19" customFormat="1" ht="15.75">
      <c r="A70" s="62"/>
      <c r="B70" s="63"/>
      <c r="C70" s="63"/>
      <c r="D70" s="63"/>
      <c r="E70" s="63"/>
      <c r="F70" s="70" t="s">
        <v>506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4"/>
      <c r="W70" s="64"/>
      <c r="X70" s="64"/>
      <c r="Y70" s="64"/>
      <c r="Z70" s="64"/>
      <c r="AA70" s="64"/>
      <c r="AB70" s="64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/>
    </row>
    <row r="71" spans="1:64" s="19" customFormat="1" ht="12.75">
      <c r="A71" s="62"/>
      <c r="B71" s="63"/>
      <c r="C71" s="63"/>
      <c r="D71" s="63"/>
      <c r="E71" s="63"/>
      <c r="F71" s="66" t="s">
        <v>116</v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4"/>
      <c r="W71" s="64"/>
      <c r="X71" s="64"/>
      <c r="Y71" s="64"/>
      <c r="Z71" s="64"/>
      <c r="AA71" s="64"/>
      <c r="AB71" s="64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9"/>
    </row>
    <row r="72" spans="1:64" s="19" customFormat="1" ht="12.75">
      <c r="A72" s="62"/>
      <c r="B72" s="63"/>
      <c r="C72" s="63"/>
      <c r="D72" s="63"/>
      <c r="E72" s="63"/>
      <c r="F72" s="66" t="s">
        <v>117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4"/>
      <c r="W72" s="64"/>
      <c r="X72" s="64"/>
      <c r="Y72" s="64"/>
      <c r="Z72" s="64"/>
      <c r="AA72" s="64"/>
      <c r="AB72" s="64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9"/>
    </row>
    <row r="73" spans="1:64" s="19" customFormat="1" ht="12.75" customHeight="1">
      <c r="A73" s="62"/>
      <c r="B73" s="63"/>
      <c r="C73" s="63"/>
      <c r="D73" s="63"/>
      <c r="E73" s="63"/>
      <c r="F73" s="70" t="s">
        <v>507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64"/>
      <c r="W73" s="64"/>
      <c r="X73" s="64"/>
      <c r="Y73" s="64"/>
      <c r="Z73" s="64"/>
      <c r="AA73" s="64"/>
      <c r="AB73" s="64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9"/>
    </row>
    <row r="74" spans="1:64" s="19" customFormat="1" ht="12.75">
      <c r="A74" s="62"/>
      <c r="B74" s="63"/>
      <c r="C74" s="63"/>
      <c r="D74" s="63"/>
      <c r="E74" s="63"/>
      <c r="F74" s="66" t="s">
        <v>118</v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4"/>
      <c r="W74" s="64"/>
      <c r="X74" s="64"/>
      <c r="Y74" s="64"/>
      <c r="Z74" s="64"/>
      <c r="AA74" s="64"/>
      <c r="AB74" s="64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9"/>
    </row>
    <row r="75" spans="1:64" s="19" customFormat="1" ht="12.75">
      <c r="A75" s="62"/>
      <c r="B75" s="63"/>
      <c r="C75" s="63"/>
      <c r="D75" s="63"/>
      <c r="E75" s="63"/>
      <c r="F75" s="66" t="s">
        <v>119</v>
      </c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4"/>
      <c r="W75" s="64"/>
      <c r="X75" s="64"/>
      <c r="Y75" s="64"/>
      <c r="Z75" s="64"/>
      <c r="AA75" s="64"/>
      <c r="AB75" s="64"/>
      <c r="AC75" s="68">
        <v>15828.1</v>
      </c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>
        <v>10132.65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>
        <v>19284.88</v>
      </c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9"/>
    </row>
    <row r="76" spans="1:64" s="19" customFormat="1" ht="12.75">
      <c r="A76" s="62"/>
      <c r="B76" s="63"/>
      <c r="C76" s="63"/>
      <c r="D76" s="63"/>
      <c r="E76" s="63"/>
      <c r="F76" s="66" t="s">
        <v>120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4"/>
      <c r="W76" s="64"/>
      <c r="X76" s="64"/>
      <c r="Y76" s="64"/>
      <c r="Z76" s="64"/>
      <c r="AA76" s="64"/>
      <c r="AB76" s="64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2"/>
    </row>
    <row r="77" spans="1:64" s="19" customFormat="1" ht="12.75">
      <c r="A77" s="62"/>
      <c r="B77" s="63"/>
      <c r="C77" s="63"/>
      <c r="D77" s="63"/>
      <c r="E77" s="63"/>
      <c r="F77" s="66" t="s">
        <v>121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4"/>
      <c r="W77" s="64"/>
      <c r="X77" s="64"/>
      <c r="Y77" s="64"/>
      <c r="Z77" s="64"/>
      <c r="AA77" s="64"/>
      <c r="AB77" s="64"/>
      <c r="AC77" s="68">
        <v>1717.64449</v>
      </c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>
        <v>727.29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>
        <v>2143.62</v>
      </c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9"/>
    </row>
    <row r="78" spans="1:64" s="19" customFormat="1" ht="12.75">
      <c r="A78" s="62" t="s">
        <v>122</v>
      </c>
      <c r="B78" s="63"/>
      <c r="C78" s="63"/>
      <c r="D78" s="63"/>
      <c r="E78" s="63"/>
      <c r="F78" s="66" t="s">
        <v>123</v>
      </c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4" t="s">
        <v>45</v>
      </c>
      <c r="W78" s="64"/>
      <c r="X78" s="64"/>
      <c r="Y78" s="64"/>
      <c r="Z78" s="64"/>
      <c r="AA78" s="64"/>
      <c r="AB78" s="64"/>
      <c r="AC78" s="68">
        <v>33481.54886</v>
      </c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>
        <v>32136.39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>
        <v>37177.32</v>
      </c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9"/>
    </row>
    <row r="79" spans="1:64" s="19" customFormat="1" ht="12.75">
      <c r="A79" s="62"/>
      <c r="B79" s="63"/>
      <c r="C79" s="63"/>
      <c r="D79" s="63"/>
      <c r="E79" s="63"/>
      <c r="F79" s="66" t="s">
        <v>124</v>
      </c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4"/>
      <c r="W79" s="64"/>
      <c r="X79" s="64"/>
      <c r="Y79" s="64"/>
      <c r="Z79" s="64"/>
      <c r="AA79" s="64"/>
      <c r="AB79" s="64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9"/>
    </row>
    <row r="80" spans="1:64" s="19" customFormat="1" ht="12.75" customHeight="1">
      <c r="A80" s="62"/>
      <c r="B80" s="63"/>
      <c r="C80" s="63"/>
      <c r="D80" s="63"/>
      <c r="E80" s="63"/>
      <c r="F80" s="70" t="s">
        <v>508</v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64"/>
      <c r="W80" s="64"/>
      <c r="X80" s="64"/>
      <c r="Y80" s="64"/>
      <c r="Z80" s="64"/>
      <c r="AA80" s="64"/>
      <c r="AB80" s="64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9"/>
    </row>
    <row r="81" spans="1:64" s="19" customFormat="1" ht="12.75" customHeight="1">
      <c r="A81" s="62"/>
      <c r="B81" s="63"/>
      <c r="C81" s="63"/>
      <c r="D81" s="63"/>
      <c r="E81" s="63"/>
      <c r="F81" s="70" t="s">
        <v>509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64"/>
      <c r="W81" s="64"/>
      <c r="X81" s="64"/>
      <c r="Y81" s="64"/>
      <c r="Z81" s="64"/>
      <c r="AA81" s="64"/>
      <c r="AB81" s="64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9"/>
    </row>
    <row r="82" spans="1:64" s="19" customFormat="1" ht="12.75">
      <c r="A82" s="62" t="s">
        <v>128</v>
      </c>
      <c r="B82" s="63"/>
      <c r="C82" s="63"/>
      <c r="D82" s="63"/>
      <c r="E82" s="63"/>
      <c r="F82" s="66" t="s">
        <v>125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4" t="s">
        <v>45</v>
      </c>
      <c r="W82" s="64"/>
      <c r="X82" s="64"/>
      <c r="Y82" s="64"/>
      <c r="Z82" s="64"/>
      <c r="AA82" s="64"/>
      <c r="AB82" s="64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>
        <v>1384.6</v>
      </c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9"/>
    </row>
    <row r="83" spans="1:64" s="19" customFormat="1" ht="12.75">
      <c r="A83" s="62"/>
      <c r="B83" s="63"/>
      <c r="C83" s="63"/>
      <c r="D83" s="63"/>
      <c r="E83" s="63"/>
      <c r="F83" s="66" t="s">
        <v>126</v>
      </c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4"/>
      <c r="W83" s="64"/>
      <c r="X83" s="64"/>
      <c r="Y83" s="64"/>
      <c r="Z83" s="64"/>
      <c r="AA83" s="64"/>
      <c r="AB83" s="64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9"/>
    </row>
    <row r="84" spans="1:64" s="19" customFormat="1" ht="12.75">
      <c r="A84" s="62"/>
      <c r="B84" s="63"/>
      <c r="C84" s="63"/>
      <c r="D84" s="63"/>
      <c r="E84" s="63"/>
      <c r="F84" s="66" t="s">
        <v>127</v>
      </c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4"/>
      <c r="W84" s="64"/>
      <c r="X84" s="64"/>
      <c r="Y84" s="64"/>
      <c r="Z84" s="64"/>
      <c r="AA84" s="64"/>
      <c r="AB84" s="64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9"/>
    </row>
    <row r="85" spans="1:64" s="9" customFormat="1" ht="12.75">
      <c r="A85" s="37" t="s">
        <v>132</v>
      </c>
      <c r="B85" s="38"/>
      <c r="C85" s="38"/>
      <c r="D85" s="38"/>
      <c r="E85" s="38"/>
      <c r="F85" s="42" t="s">
        <v>129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1" t="s">
        <v>45</v>
      </c>
      <c r="W85" s="41"/>
      <c r="X85" s="41"/>
      <c r="Y85" s="41"/>
      <c r="Z85" s="41"/>
      <c r="AA85" s="41"/>
      <c r="AB85" s="41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40"/>
    </row>
    <row r="86" spans="1:64" s="9" customFormat="1" ht="12.75">
      <c r="A86" s="37"/>
      <c r="B86" s="38"/>
      <c r="C86" s="38"/>
      <c r="D86" s="38"/>
      <c r="E86" s="38"/>
      <c r="F86" s="42" t="s">
        <v>130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1"/>
      <c r="W86" s="41"/>
      <c r="X86" s="41"/>
      <c r="Y86" s="41"/>
      <c r="Z86" s="41"/>
      <c r="AA86" s="41"/>
      <c r="AB86" s="41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40"/>
    </row>
    <row r="87" spans="1:64" s="9" customFormat="1" ht="12.75">
      <c r="A87" s="37"/>
      <c r="B87" s="38"/>
      <c r="C87" s="38"/>
      <c r="D87" s="38"/>
      <c r="E87" s="38"/>
      <c r="F87" s="42" t="s">
        <v>131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1"/>
      <c r="W87" s="41"/>
      <c r="X87" s="41"/>
      <c r="Y87" s="41"/>
      <c r="Z87" s="41"/>
      <c r="AA87" s="41"/>
      <c r="AB87" s="41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40"/>
    </row>
    <row r="88" spans="1:64" s="9" customFormat="1" ht="12.75">
      <c r="A88" s="37" t="s">
        <v>139</v>
      </c>
      <c r="B88" s="38"/>
      <c r="C88" s="38"/>
      <c r="D88" s="38"/>
      <c r="E88" s="38"/>
      <c r="F88" s="42" t="s">
        <v>137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1"/>
      <c r="W88" s="41"/>
      <c r="X88" s="41"/>
      <c r="Y88" s="41"/>
      <c r="Z88" s="41"/>
      <c r="AA88" s="41"/>
      <c r="AB88" s="41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1"/>
    </row>
    <row r="89" spans="1:64" s="9" customFormat="1" ht="12.75">
      <c r="A89" s="37"/>
      <c r="B89" s="38"/>
      <c r="C89" s="38"/>
      <c r="D89" s="38"/>
      <c r="E89" s="38"/>
      <c r="F89" s="42" t="s">
        <v>138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1"/>
      <c r="W89" s="41"/>
      <c r="X89" s="41"/>
      <c r="Y89" s="41"/>
      <c r="Z89" s="41"/>
      <c r="AA89" s="41"/>
      <c r="AB89" s="4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1"/>
    </row>
    <row r="90" spans="1:64" s="9" customFormat="1" ht="12.75">
      <c r="A90" s="37"/>
      <c r="B90" s="38"/>
      <c r="C90" s="38"/>
      <c r="D90" s="38"/>
      <c r="E90" s="38"/>
      <c r="F90" s="42" t="s">
        <v>134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1"/>
      <c r="W90" s="41"/>
      <c r="X90" s="41"/>
      <c r="Y90" s="41"/>
      <c r="Z90" s="41"/>
      <c r="AA90" s="41"/>
      <c r="AB90" s="41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1"/>
    </row>
    <row r="91" spans="1:64" s="9" customFormat="1" ht="12.75">
      <c r="A91" s="37"/>
      <c r="B91" s="38"/>
      <c r="C91" s="38"/>
      <c r="D91" s="38"/>
      <c r="E91" s="38"/>
      <c r="F91" s="42" t="s">
        <v>135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1"/>
      <c r="W91" s="41"/>
      <c r="X91" s="41"/>
      <c r="Y91" s="41"/>
      <c r="Z91" s="41"/>
      <c r="AA91" s="41"/>
      <c r="AB91" s="4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1"/>
    </row>
    <row r="92" spans="1:64" s="9" customFormat="1" ht="12.75">
      <c r="A92" s="37"/>
      <c r="B92" s="38"/>
      <c r="C92" s="38"/>
      <c r="D92" s="38"/>
      <c r="E92" s="38"/>
      <c r="F92" s="42" t="s">
        <v>97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1"/>
      <c r="W92" s="41"/>
      <c r="X92" s="41"/>
      <c r="Y92" s="41"/>
      <c r="Z92" s="41"/>
      <c r="AA92" s="41"/>
      <c r="AB92" s="4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1"/>
    </row>
    <row r="93" spans="1:64" s="9" customFormat="1" ht="12.75">
      <c r="A93" s="37"/>
      <c r="B93" s="38"/>
      <c r="C93" s="38"/>
      <c r="D93" s="38"/>
      <c r="E93" s="38"/>
      <c r="F93" s="42" t="s">
        <v>136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1"/>
      <c r="W93" s="41"/>
      <c r="X93" s="41"/>
      <c r="Y93" s="41"/>
      <c r="Z93" s="41"/>
      <c r="AA93" s="41"/>
      <c r="AB93" s="41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1"/>
    </row>
    <row r="94" spans="1:64" s="19" customFormat="1" ht="15.75">
      <c r="A94" s="62" t="s">
        <v>140</v>
      </c>
      <c r="B94" s="63"/>
      <c r="C94" s="63"/>
      <c r="D94" s="63"/>
      <c r="E94" s="63"/>
      <c r="F94" s="70" t="s">
        <v>500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64" t="s">
        <v>141</v>
      </c>
      <c r="W94" s="64"/>
      <c r="X94" s="64"/>
      <c r="Y94" s="64"/>
      <c r="Z94" s="64"/>
      <c r="AA94" s="64"/>
      <c r="AB94" s="64"/>
      <c r="AC94" s="68">
        <v>1051.8</v>
      </c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>
        <v>1039.79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>
        <v>1135.45</v>
      </c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9"/>
    </row>
    <row r="95" spans="1:64" s="19" customFormat="1" ht="12.75">
      <c r="A95" s="62" t="s">
        <v>144</v>
      </c>
      <c r="B95" s="63"/>
      <c r="C95" s="63"/>
      <c r="D95" s="63"/>
      <c r="E95" s="63"/>
      <c r="F95" s="66" t="s">
        <v>142</v>
      </c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7" t="s">
        <v>172</v>
      </c>
      <c r="W95" s="64"/>
      <c r="X95" s="64"/>
      <c r="Y95" s="64"/>
      <c r="Z95" s="64"/>
      <c r="AA95" s="64"/>
      <c r="AB95" s="64"/>
      <c r="AC95" s="68">
        <f>AC67/AC94</f>
        <v>18.712749923939914</v>
      </c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>
        <f>AO67/AO94</f>
        <v>11.77939776300984</v>
      </c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>
        <f>BA67/BA94</f>
        <v>21.220344356862917</v>
      </c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9"/>
    </row>
    <row r="96" spans="1:64" s="19" customFormat="1" ht="12.75">
      <c r="A96" s="62"/>
      <c r="B96" s="63"/>
      <c r="C96" s="63"/>
      <c r="D96" s="63"/>
      <c r="E96" s="63"/>
      <c r="F96" s="66" t="s">
        <v>143</v>
      </c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4"/>
      <c r="W96" s="64"/>
      <c r="X96" s="64"/>
      <c r="Y96" s="64"/>
      <c r="Z96" s="64"/>
      <c r="AA96" s="64"/>
      <c r="AB96" s="64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9"/>
    </row>
    <row r="97" spans="1:64" s="19" customFormat="1" ht="12.75" customHeight="1">
      <c r="A97" s="62"/>
      <c r="B97" s="63"/>
      <c r="C97" s="63"/>
      <c r="D97" s="63"/>
      <c r="E97" s="63"/>
      <c r="F97" s="70" t="s">
        <v>501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64"/>
      <c r="W97" s="64"/>
      <c r="X97" s="64"/>
      <c r="Y97" s="64"/>
      <c r="Z97" s="64"/>
      <c r="AA97" s="64"/>
      <c r="AB97" s="64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9"/>
    </row>
    <row r="98" spans="1:64" s="9" customFormat="1" ht="12.75">
      <c r="A98" s="37" t="s">
        <v>148</v>
      </c>
      <c r="B98" s="38"/>
      <c r="C98" s="38"/>
      <c r="D98" s="38"/>
      <c r="E98" s="38"/>
      <c r="F98" s="42" t="s">
        <v>145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1"/>
      <c r="W98" s="41"/>
      <c r="X98" s="41"/>
      <c r="Y98" s="41"/>
      <c r="Z98" s="41"/>
      <c r="AA98" s="41"/>
      <c r="AB98" s="41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40"/>
    </row>
    <row r="99" spans="1:64" s="9" customFormat="1" ht="12.75">
      <c r="A99" s="37"/>
      <c r="B99" s="38"/>
      <c r="C99" s="38"/>
      <c r="D99" s="38"/>
      <c r="E99" s="38"/>
      <c r="F99" s="42" t="s">
        <v>146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1"/>
      <c r="W99" s="41"/>
      <c r="X99" s="41"/>
      <c r="Y99" s="41"/>
      <c r="Z99" s="41"/>
      <c r="AA99" s="41"/>
      <c r="AB99" s="41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40"/>
    </row>
    <row r="100" spans="1:64" s="9" customFormat="1" ht="12.75">
      <c r="A100" s="37"/>
      <c r="B100" s="38"/>
      <c r="C100" s="38"/>
      <c r="D100" s="38"/>
      <c r="E100" s="38"/>
      <c r="F100" s="42" t="s">
        <v>147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1"/>
      <c r="W100" s="41"/>
      <c r="X100" s="41"/>
      <c r="Y100" s="41"/>
      <c r="Z100" s="41"/>
      <c r="AA100" s="41"/>
      <c r="AB100" s="41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40"/>
    </row>
    <row r="101" spans="1:64" s="9" customFormat="1" ht="12.75">
      <c r="A101" s="37"/>
      <c r="B101" s="38"/>
      <c r="C101" s="38"/>
      <c r="D101" s="38"/>
      <c r="E101" s="38"/>
      <c r="F101" s="42" t="s">
        <v>109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1"/>
      <c r="W101" s="41"/>
      <c r="X101" s="41"/>
      <c r="Y101" s="41"/>
      <c r="Z101" s="41"/>
      <c r="AA101" s="41"/>
      <c r="AB101" s="41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40"/>
    </row>
    <row r="102" spans="1:64" s="19" customFormat="1" ht="12.75">
      <c r="A102" s="62" t="s">
        <v>151</v>
      </c>
      <c r="B102" s="63"/>
      <c r="C102" s="63"/>
      <c r="D102" s="63"/>
      <c r="E102" s="63"/>
      <c r="F102" s="66" t="s">
        <v>149</v>
      </c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4" t="s">
        <v>173</v>
      </c>
      <c r="W102" s="64"/>
      <c r="X102" s="64"/>
      <c r="Y102" s="64"/>
      <c r="Z102" s="64"/>
      <c r="AA102" s="64"/>
      <c r="AB102" s="64"/>
      <c r="AC102" s="55">
        <v>37</v>
      </c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>
        <v>40</v>
      </c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>
        <v>40</v>
      </c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6"/>
    </row>
    <row r="103" spans="1:64" s="19" customFormat="1" ht="12.75">
      <c r="A103" s="62"/>
      <c r="B103" s="63"/>
      <c r="C103" s="63"/>
      <c r="D103" s="63"/>
      <c r="E103" s="63"/>
      <c r="F103" s="66" t="s">
        <v>150</v>
      </c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4"/>
      <c r="W103" s="64"/>
      <c r="X103" s="64"/>
      <c r="Y103" s="64"/>
      <c r="Z103" s="64"/>
      <c r="AA103" s="64"/>
      <c r="AB103" s="64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6"/>
    </row>
    <row r="104" spans="1:64" s="19" customFormat="1" ht="12.75">
      <c r="A104" s="62" t="s">
        <v>155</v>
      </c>
      <c r="B104" s="63"/>
      <c r="C104" s="63"/>
      <c r="D104" s="63"/>
      <c r="E104" s="63"/>
      <c r="F104" s="66" t="s">
        <v>152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7" t="s">
        <v>174</v>
      </c>
      <c r="W104" s="67"/>
      <c r="X104" s="67"/>
      <c r="Y104" s="67"/>
      <c r="Z104" s="67"/>
      <c r="AA104" s="67"/>
      <c r="AB104" s="67"/>
      <c r="AC104" s="57">
        <f>AC75/AC102/12</f>
        <v>35.648873873873875</v>
      </c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7">
        <f>AO75/AO102/12</f>
        <v>21.1096875</v>
      </c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7">
        <f>BA75/BA102/12</f>
        <v>40.176833333333335</v>
      </c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9"/>
    </row>
    <row r="105" spans="1:64" s="19" customFormat="1" ht="12.75">
      <c r="A105" s="62"/>
      <c r="B105" s="63"/>
      <c r="C105" s="63"/>
      <c r="D105" s="63"/>
      <c r="E105" s="63"/>
      <c r="F105" s="66" t="s">
        <v>153</v>
      </c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7"/>
      <c r="W105" s="67"/>
      <c r="X105" s="67"/>
      <c r="Y105" s="67"/>
      <c r="Z105" s="67"/>
      <c r="AA105" s="67"/>
      <c r="AB105" s="67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9"/>
    </row>
    <row r="106" spans="1:64" s="19" customFormat="1" ht="12.75">
      <c r="A106" s="62"/>
      <c r="B106" s="63"/>
      <c r="C106" s="63"/>
      <c r="D106" s="63"/>
      <c r="E106" s="63"/>
      <c r="F106" s="66" t="s">
        <v>154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7"/>
      <c r="W106" s="67"/>
      <c r="X106" s="67"/>
      <c r="Y106" s="67"/>
      <c r="Z106" s="67"/>
      <c r="AA106" s="67"/>
      <c r="AB106" s="67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9"/>
    </row>
    <row r="107" spans="1:64" s="9" customFormat="1" ht="12.75">
      <c r="A107" s="37" t="s">
        <v>160</v>
      </c>
      <c r="B107" s="38"/>
      <c r="C107" s="38"/>
      <c r="D107" s="38"/>
      <c r="E107" s="38"/>
      <c r="F107" s="42" t="s">
        <v>156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1"/>
      <c r="W107" s="41"/>
      <c r="X107" s="41"/>
      <c r="Y107" s="41"/>
      <c r="Z107" s="41"/>
      <c r="AA107" s="41"/>
      <c r="AB107" s="41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1"/>
    </row>
    <row r="108" spans="1:64" s="9" customFormat="1" ht="12.75">
      <c r="A108" s="37"/>
      <c r="B108" s="38"/>
      <c r="C108" s="38"/>
      <c r="D108" s="38"/>
      <c r="E108" s="38"/>
      <c r="F108" s="42" t="s">
        <v>157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1"/>
      <c r="W108" s="41"/>
      <c r="X108" s="41"/>
      <c r="Y108" s="41"/>
      <c r="Z108" s="41"/>
      <c r="AA108" s="41"/>
      <c r="AB108" s="41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1"/>
    </row>
    <row r="109" spans="1:64" s="9" customFormat="1" ht="12.75">
      <c r="A109" s="37"/>
      <c r="B109" s="38"/>
      <c r="C109" s="38"/>
      <c r="D109" s="38"/>
      <c r="E109" s="38"/>
      <c r="F109" s="42" t="s">
        <v>158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1"/>
      <c r="W109" s="41"/>
      <c r="X109" s="41"/>
      <c r="Y109" s="41"/>
      <c r="Z109" s="41"/>
      <c r="AA109" s="41"/>
      <c r="AB109" s="41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1"/>
    </row>
    <row r="110" spans="1:64" s="9" customFormat="1" ht="12.75">
      <c r="A110" s="43"/>
      <c r="B110" s="44"/>
      <c r="C110" s="44"/>
      <c r="D110" s="44"/>
      <c r="E110" s="44"/>
      <c r="F110" s="49" t="s">
        <v>159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52"/>
      <c r="W110" s="52"/>
      <c r="X110" s="52"/>
      <c r="Y110" s="52"/>
      <c r="Z110" s="52"/>
      <c r="AA110" s="52"/>
      <c r="AB110" s="52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4"/>
    </row>
    <row r="111" spans="1:64" s="19" customFormat="1" ht="12.75">
      <c r="A111" s="62" t="s">
        <v>165</v>
      </c>
      <c r="B111" s="63"/>
      <c r="C111" s="63"/>
      <c r="D111" s="63"/>
      <c r="E111" s="63"/>
      <c r="F111" s="66" t="s">
        <v>161</v>
      </c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4" t="s">
        <v>45</v>
      </c>
      <c r="W111" s="64"/>
      <c r="X111" s="64"/>
      <c r="Y111" s="64"/>
      <c r="Z111" s="64"/>
      <c r="AA111" s="64"/>
      <c r="AB111" s="64"/>
      <c r="AC111" s="60">
        <v>10</v>
      </c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>
        <v>10</v>
      </c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>
        <v>10</v>
      </c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1"/>
    </row>
    <row r="112" spans="1:64" s="19" customFormat="1" ht="12.75">
      <c r="A112" s="62"/>
      <c r="B112" s="63"/>
      <c r="C112" s="63"/>
      <c r="D112" s="63"/>
      <c r="E112" s="63"/>
      <c r="F112" s="66" t="s">
        <v>162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4"/>
      <c r="W112" s="64"/>
      <c r="X112" s="64"/>
      <c r="Y112" s="64"/>
      <c r="Z112" s="64"/>
      <c r="AA112" s="64"/>
      <c r="AB112" s="64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1"/>
    </row>
    <row r="113" spans="1:64" s="19" customFormat="1" ht="12.75">
      <c r="A113" s="62"/>
      <c r="B113" s="63"/>
      <c r="C113" s="63"/>
      <c r="D113" s="63"/>
      <c r="E113" s="63"/>
      <c r="F113" s="66" t="s">
        <v>163</v>
      </c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4"/>
      <c r="W113" s="64"/>
      <c r="X113" s="64"/>
      <c r="Y113" s="64"/>
      <c r="Z113" s="64"/>
      <c r="AA113" s="64"/>
      <c r="AB113" s="64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1"/>
    </row>
    <row r="114" spans="1:64" s="19" customFormat="1" ht="12.75">
      <c r="A114" s="62"/>
      <c r="B114" s="63"/>
      <c r="C114" s="63"/>
      <c r="D114" s="63"/>
      <c r="E114" s="63"/>
      <c r="F114" s="66" t="s">
        <v>164</v>
      </c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4"/>
      <c r="W114" s="64"/>
      <c r="X114" s="64"/>
      <c r="Y114" s="64"/>
      <c r="Z114" s="64"/>
      <c r="AA114" s="64"/>
      <c r="AB114" s="64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1"/>
    </row>
    <row r="115" spans="1:64" s="9" customFormat="1" ht="12.75">
      <c r="A115" s="37" t="s">
        <v>166</v>
      </c>
      <c r="B115" s="38"/>
      <c r="C115" s="38"/>
      <c r="D115" s="38"/>
      <c r="E115" s="38"/>
      <c r="F115" s="42" t="s">
        <v>167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1" t="s">
        <v>45</v>
      </c>
      <c r="W115" s="41"/>
      <c r="X115" s="41"/>
      <c r="Y115" s="41"/>
      <c r="Z115" s="41"/>
      <c r="AA115" s="41"/>
      <c r="AB115" s="41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40"/>
    </row>
    <row r="116" spans="1:64" s="9" customFormat="1" ht="12.75">
      <c r="A116" s="37"/>
      <c r="B116" s="38"/>
      <c r="C116" s="38"/>
      <c r="D116" s="38"/>
      <c r="E116" s="38"/>
      <c r="F116" s="42" t="s">
        <v>168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1"/>
      <c r="W116" s="41"/>
      <c r="X116" s="41"/>
      <c r="Y116" s="41"/>
      <c r="Z116" s="41"/>
      <c r="AA116" s="41"/>
      <c r="AB116" s="41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40"/>
    </row>
    <row r="117" spans="1:64" s="9" customFormat="1" ht="12.75">
      <c r="A117" s="37"/>
      <c r="B117" s="38"/>
      <c r="C117" s="38"/>
      <c r="D117" s="38"/>
      <c r="E117" s="38"/>
      <c r="F117" s="42" t="s">
        <v>169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1"/>
      <c r="W117" s="41"/>
      <c r="X117" s="41"/>
      <c r="Y117" s="41"/>
      <c r="Z117" s="41"/>
      <c r="AA117" s="41"/>
      <c r="AB117" s="41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40"/>
    </row>
    <row r="118" spans="1:64" s="9" customFormat="1" ht="12.75">
      <c r="A118" s="37"/>
      <c r="B118" s="38"/>
      <c r="C118" s="38"/>
      <c r="D118" s="38"/>
      <c r="E118" s="38"/>
      <c r="F118" s="42" t="s">
        <v>170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1"/>
      <c r="W118" s="41"/>
      <c r="X118" s="41"/>
      <c r="Y118" s="41"/>
      <c r="Z118" s="41"/>
      <c r="AA118" s="41"/>
      <c r="AB118" s="41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40"/>
    </row>
    <row r="119" spans="1:64" s="9" customFormat="1" ht="12.75">
      <c r="A119" s="37"/>
      <c r="B119" s="38"/>
      <c r="C119" s="38"/>
      <c r="D119" s="38"/>
      <c r="E119" s="38"/>
      <c r="F119" s="42" t="s">
        <v>171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1"/>
      <c r="W119" s="41"/>
      <c r="X119" s="41"/>
      <c r="Y119" s="41"/>
      <c r="Z119" s="41"/>
      <c r="AA119" s="41"/>
      <c r="AB119" s="41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40"/>
    </row>
    <row r="120" spans="1:64" s="9" customFormat="1" ht="12.75" hidden="1" outlineLevel="1">
      <c r="A120" s="82" t="s">
        <v>175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</row>
    <row r="121" spans="1:64" s="9" customFormat="1" ht="12.75" hidden="1" outlineLevel="1">
      <c r="A121" s="37" t="s">
        <v>41</v>
      </c>
      <c r="B121" s="38"/>
      <c r="C121" s="38"/>
      <c r="D121" s="38"/>
      <c r="E121" s="38"/>
      <c r="F121" s="42" t="s">
        <v>176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1"/>
      <c r="W121" s="41"/>
      <c r="X121" s="41"/>
      <c r="Y121" s="41"/>
      <c r="Z121" s="41"/>
      <c r="AA121" s="41"/>
      <c r="AB121" s="41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40"/>
    </row>
    <row r="122" spans="1:64" s="9" customFormat="1" ht="12.75" hidden="1" outlineLevel="1">
      <c r="A122" s="37"/>
      <c r="B122" s="38"/>
      <c r="C122" s="38"/>
      <c r="D122" s="38"/>
      <c r="E122" s="38"/>
      <c r="F122" s="42" t="s">
        <v>177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1"/>
      <c r="W122" s="41"/>
      <c r="X122" s="41"/>
      <c r="Y122" s="41"/>
      <c r="Z122" s="41"/>
      <c r="AA122" s="41"/>
      <c r="AB122" s="41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40"/>
    </row>
    <row r="123" spans="1:64" s="9" customFormat="1" ht="12.75" hidden="1" outlineLevel="1">
      <c r="A123" s="37"/>
      <c r="B123" s="38"/>
      <c r="C123" s="38"/>
      <c r="D123" s="38"/>
      <c r="E123" s="38"/>
      <c r="F123" s="42" t="s">
        <v>178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1"/>
      <c r="W123" s="41"/>
      <c r="X123" s="41"/>
      <c r="Y123" s="41"/>
      <c r="Z123" s="41"/>
      <c r="AA123" s="41"/>
      <c r="AB123" s="41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40"/>
    </row>
    <row r="124" spans="1:64" s="9" customFormat="1" ht="12.75" hidden="1" outlineLevel="1">
      <c r="A124" s="37"/>
      <c r="B124" s="38"/>
      <c r="C124" s="38"/>
      <c r="D124" s="38"/>
      <c r="E124" s="38"/>
      <c r="F124" s="42" t="s">
        <v>118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1"/>
      <c r="W124" s="41"/>
      <c r="X124" s="41"/>
      <c r="Y124" s="41"/>
      <c r="Z124" s="41"/>
      <c r="AA124" s="41"/>
      <c r="AB124" s="41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40"/>
    </row>
    <row r="125" spans="1:64" s="9" customFormat="1" ht="12.75" hidden="1" outlineLevel="1">
      <c r="A125" s="37" t="s">
        <v>43</v>
      </c>
      <c r="B125" s="38"/>
      <c r="C125" s="38"/>
      <c r="D125" s="38"/>
      <c r="E125" s="38"/>
      <c r="F125" s="42" t="s">
        <v>179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1" t="s">
        <v>90</v>
      </c>
      <c r="W125" s="41"/>
      <c r="X125" s="41"/>
      <c r="Y125" s="41"/>
      <c r="Z125" s="41"/>
      <c r="AA125" s="41"/>
      <c r="AB125" s="41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40"/>
    </row>
    <row r="126" spans="1:64" s="9" customFormat="1" ht="12.75" hidden="1" outlineLevel="1">
      <c r="A126" s="37"/>
      <c r="B126" s="38"/>
      <c r="C126" s="38"/>
      <c r="D126" s="38"/>
      <c r="E126" s="38"/>
      <c r="F126" s="42" t="s">
        <v>87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1"/>
      <c r="W126" s="41"/>
      <c r="X126" s="41"/>
      <c r="Y126" s="41"/>
      <c r="Z126" s="41"/>
      <c r="AA126" s="41"/>
      <c r="AB126" s="41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40"/>
    </row>
    <row r="127" spans="1:64" s="9" customFormat="1" ht="12.75" hidden="1" outlineLevel="1">
      <c r="A127" s="37"/>
      <c r="B127" s="38"/>
      <c r="C127" s="38"/>
      <c r="D127" s="38"/>
      <c r="E127" s="38"/>
      <c r="F127" s="42" t="s">
        <v>180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1"/>
      <c r="W127" s="41"/>
      <c r="X127" s="41"/>
      <c r="Y127" s="41"/>
      <c r="Z127" s="41"/>
      <c r="AA127" s="41"/>
      <c r="AB127" s="41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40"/>
    </row>
    <row r="128" spans="1:64" s="9" customFormat="1" ht="12.75" hidden="1" outlineLevel="1">
      <c r="A128" s="37" t="s">
        <v>185</v>
      </c>
      <c r="B128" s="38"/>
      <c r="C128" s="38"/>
      <c r="D128" s="38"/>
      <c r="E128" s="38"/>
      <c r="F128" s="42" t="s">
        <v>181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1" t="s">
        <v>90</v>
      </c>
      <c r="W128" s="41"/>
      <c r="X128" s="41"/>
      <c r="Y128" s="41"/>
      <c r="Z128" s="41"/>
      <c r="AA128" s="41"/>
      <c r="AB128" s="41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40"/>
    </row>
    <row r="129" spans="1:64" s="9" customFormat="1" ht="12.75" hidden="1" outlineLevel="1">
      <c r="A129" s="37"/>
      <c r="B129" s="38"/>
      <c r="C129" s="38"/>
      <c r="D129" s="38"/>
      <c r="E129" s="38"/>
      <c r="F129" s="42" t="s">
        <v>182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1"/>
      <c r="W129" s="41"/>
      <c r="X129" s="41"/>
      <c r="Y129" s="41"/>
      <c r="Z129" s="41"/>
      <c r="AA129" s="41"/>
      <c r="AB129" s="41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40"/>
    </row>
    <row r="130" spans="1:64" s="9" customFormat="1" ht="12.75" hidden="1" outlineLevel="1">
      <c r="A130" s="37"/>
      <c r="B130" s="38"/>
      <c r="C130" s="38"/>
      <c r="D130" s="38"/>
      <c r="E130" s="38"/>
      <c r="F130" s="42" t="s">
        <v>183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1" t="s">
        <v>90</v>
      </c>
      <c r="W130" s="41"/>
      <c r="X130" s="41"/>
      <c r="Y130" s="41"/>
      <c r="Z130" s="41"/>
      <c r="AA130" s="41"/>
      <c r="AB130" s="41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40"/>
    </row>
    <row r="131" spans="1:64" s="9" customFormat="1" ht="12.75" hidden="1" outlineLevel="1">
      <c r="A131" s="37"/>
      <c r="B131" s="38"/>
      <c r="C131" s="38"/>
      <c r="D131" s="38"/>
      <c r="E131" s="38"/>
      <c r="F131" s="42" t="s">
        <v>184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1" t="s">
        <v>90</v>
      </c>
      <c r="W131" s="41"/>
      <c r="X131" s="41"/>
      <c r="Y131" s="41"/>
      <c r="Z131" s="41"/>
      <c r="AA131" s="41"/>
      <c r="AB131" s="41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40"/>
    </row>
    <row r="132" spans="1:64" s="9" customFormat="1" ht="12.75" hidden="1" outlineLevel="1">
      <c r="A132" s="37" t="s">
        <v>187</v>
      </c>
      <c r="B132" s="38"/>
      <c r="C132" s="38"/>
      <c r="D132" s="38"/>
      <c r="E132" s="38"/>
      <c r="F132" s="42" t="s">
        <v>186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1" t="s">
        <v>90</v>
      </c>
      <c r="W132" s="41"/>
      <c r="X132" s="41"/>
      <c r="Y132" s="41"/>
      <c r="Z132" s="41"/>
      <c r="AA132" s="41"/>
      <c r="AB132" s="41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40"/>
    </row>
    <row r="133" spans="1:64" s="9" customFormat="1" ht="12.75" hidden="1" outlineLevel="1">
      <c r="A133" s="37"/>
      <c r="B133" s="38"/>
      <c r="C133" s="38"/>
      <c r="D133" s="38"/>
      <c r="E133" s="38"/>
      <c r="F133" s="42" t="s">
        <v>183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1" t="s">
        <v>90</v>
      </c>
      <c r="W133" s="41"/>
      <c r="X133" s="41"/>
      <c r="Y133" s="41"/>
      <c r="Z133" s="41"/>
      <c r="AA133" s="41"/>
      <c r="AB133" s="41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40"/>
    </row>
    <row r="134" spans="1:64" s="9" customFormat="1" ht="12.75" hidden="1" outlineLevel="1">
      <c r="A134" s="37"/>
      <c r="B134" s="38"/>
      <c r="C134" s="38"/>
      <c r="D134" s="38"/>
      <c r="E134" s="38"/>
      <c r="F134" s="42" t="s">
        <v>184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1" t="s">
        <v>90</v>
      </c>
      <c r="W134" s="41"/>
      <c r="X134" s="41"/>
      <c r="Y134" s="41"/>
      <c r="Z134" s="41"/>
      <c r="AA134" s="41"/>
      <c r="AB134" s="41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40"/>
    </row>
    <row r="135" spans="1:64" s="9" customFormat="1" ht="12.75" hidden="1" outlineLevel="1">
      <c r="A135" s="37"/>
      <c r="B135" s="38"/>
      <c r="C135" s="38"/>
      <c r="D135" s="38"/>
      <c r="E135" s="38"/>
      <c r="F135" s="42" t="s">
        <v>118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1" t="s">
        <v>90</v>
      </c>
      <c r="W135" s="41"/>
      <c r="X135" s="41"/>
      <c r="Y135" s="41"/>
      <c r="Z135" s="41"/>
      <c r="AA135" s="41"/>
      <c r="AB135" s="41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40"/>
    </row>
    <row r="136" spans="1:64" s="9" customFormat="1" ht="12.75" hidden="1" outlineLevel="1">
      <c r="A136" s="37" t="s">
        <v>188</v>
      </c>
      <c r="B136" s="38"/>
      <c r="C136" s="38"/>
      <c r="D136" s="38"/>
      <c r="E136" s="38"/>
      <c r="F136" s="42" t="s">
        <v>189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1" t="s">
        <v>90</v>
      </c>
      <c r="W136" s="41"/>
      <c r="X136" s="41"/>
      <c r="Y136" s="41"/>
      <c r="Z136" s="41"/>
      <c r="AA136" s="41"/>
      <c r="AB136" s="41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40"/>
    </row>
    <row r="137" spans="1:64" s="9" customFormat="1" ht="12.75" hidden="1" outlineLevel="1">
      <c r="A137" s="37"/>
      <c r="B137" s="38"/>
      <c r="C137" s="38"/>
      <c r="D137" s="38"/>
      <c r="E137" s="38"/>
      <c r="F137" s="42" t="s">
        <v>190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1"/>
      <c r="W137" s="41"/>
      <c r="X137" s="41"/>
      <c r="Y137" s="41"/>
      <c r="Z137" s="41"/>
      <c r="AA137" s="41"/>
      <c r="AB137" s="41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40"/>
    </row>
    <row r="138" spans="1:64" s="9" customFormat="1" ht="12.75" hidden="1" outlineLevel="1">
      <c r="A138" s="37"/>
      <c r="B138" s="38"/>
      <c r="C138" s="38"/>
      <c r="D138" s="38"/>
      <c r="E138" s="38"/>
      <c r="F138" s="42" t="s">
        <v>191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1"/>
      <c r="W138" s="41"/>
      <c r="X138" s="41"/>
      <c r="Y138" s="41"/>
      <c r="Z138" s="41"/>
      <c r="AA138" s="41"/>
      <c r="AB138" s="41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40"/>
    </row>
    <row r="139" spans="1:64" s="9" customFormat="1" ht="12.75" hidden="1" outlineLevel="1">
      <c r="A139" s="37"/>
      <c r="B139" s="38"/>
      <c r="C139" s="38"/>
      <c r="D139" s="38"/>
      <c r="E139" s="38"/>
      <c r="F139" s="42" t="s">
        <v>192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1"/>
      <c r="W139" s="41"/>
      <c r="X139" s="41"/>
      <c r="Y139" s="41"/>
      <c r="Z139" s="41"/>
      <c r="AA139" s="41"/>
      <c r="AB139" s="41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40"/>
    </row>
    <row r="140" spans="1:64" s="9" customFormat="1" ht="12.75" hidden="1" outlineLevel="1">
      <c r="A140" s="37"/>
      <c r="B140" s="38"/>
      <c r="C140" s="38"/>
      <c r="D140" s="38"/>
      <c r="E140" s="38"/>
      <c r="F140" s="42" t="s">
        <v>193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1"/>
      <c r="W140" s="41"/>
      <c r="X140" s="41"/>
      <c r="Y140" s="41"/>
      <c r="Z140" s="41"/>
      <c r="AA140" s="41"/>
      <c r="AB140" s="41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40"/>
    </row>
    <row r="141" spans="1:64" s="9" customFormat="1" ht="12.75" hidden="1" outlineLevel="1">
      <c r="A141" s="37"/>
      <c r="B141" s="38"/>
      <c r="C141" s="38"/>
      <c r="D141" s="38"/>
      <c r="E141" s="38"/>
      <c r="F141" s="42" t="s">
        <v>194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1"/>
      <c r="W141" s="41"/>
      <c r="X141" s="41"/>
      <c r="Y141" s="41"/>
      <c r="Z141" s="41"/>
      <c r="AA141" s="41"/>
      <c r="AB141" s="41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40"/>
    </row>
    <row r="142" spans="1:64" s="9" customFormat="1" ht="12.75" hidden="1" outlineLevel="1">
      <c r="A142" s="37"/>
      <c r="B142" s="38"/>
      <c r="C142" s="38"/>
      <c r="D142" s="38"/>
      <c r="E142" s="38"/>
      <c r="F142" s="42" t="s">
        <v>195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1"/>
      <c r="W142" s="41"/>
      <c r="X142" s="41"/>
      <c r="Y142" s="41"/>
      <c r="Z142" s="41"/>
      <c r="AA142" s="41"/>
      <c r="AB142" s="41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40"/>
    </row>
    <row r="143" spans="1:64" s="9" customFormat="1" ht="12.75" hidden="1" outlineLevel="1">
      <c r="A143" s="37"/>
      <c r="B143" s="38"/>
      <c r="C143" s="38"/>
      <c r="D143" s="38"/>
      <c r="E143" s="38"/>
      <c r="F143" s="42" t="s">
        <v>196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1"/>
      <c r="W143" s="41"/>
      <c r="X143" s="41"/>
      <c r="Y143" s="41"/>
      <c r="Z143" s="41"/>
      <c r="AA143" s="41"/>
      <c r="AB143" s="41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40"/>
    </row>
    <row r="144" spans="1:64" s="9" customFormat="1" ht="12.75" hidden="1" outlineLevel="1">
      <c r="A144" s="37"/>
      <c r="B144" s="38"/>
      <c r="C144" s="38"/>
      <c r="D144" s="38"/>
      <c r="E144" s="38"/>
      <c r="F144" s="42" t="s">
        <v>197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1"/>
      <c r="W144" s="41"/>
      <c r="X144" s="41"/>
      <c r="Y144" s="41"/>
      <c r="Z144" s="41"/>
      <c r="AA144" s="41"/>
      <c r="AB144" s="41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40"/>
    </row>
    <row r="145" spans="1:64" s="9" customFormat="1" ht="12.75" hidden="1" outlineLevel="1">
      <c r="A145" s="37" t="s">
        <v>198</v>
      </c>
      <c r="B145" s="38"/>
      <c r="C145" s="38"/>
      <c r="D145" s="38"/>
      <c r="E145" s="38"/>
      <c r="F145" s="42" t="s">
        <v>181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1" t="s">
        <v>90</v>
      </c>
      <c r="W145" s="41"/>
      <c r="X145" s="41"/>
      <c r="Y145" s="41"/>
      <c r="Z145" s="41"/>
      <c r="AA145" s="41"/>
      <c r="AB145" s="41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40"/>
    </row>
    <row r="146" spans="1:64" s="9" customFormat="1" ht="12.75" hidden="1" outlineLevel="1">
      <c r="A146" s="37"/>
      <c r="B146" s="38"/>
      <c r="C146" s="38"/>
      <c r="D146" s="38"/>
      <c r="E146" s="38"/>
      <c r="F146" s="42" t="s">
        <v>182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1"/>
      <c r="W146" s="41"/>
      <c r="X146" s="41"/>
      <c r="Y146" s="41"/>
      <c r="Z146" s="41"/>
      <c r="AA146" s="41"/>
      <c r="AB146" s="41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40"/>
    </row>
    <row r="147" spans="1:64" s="9" customFormat="1" ht="12.75" hidden="1" outlineLevel="1">
      <c r="A147" s="37"/>
      <c r="B147" s="38"/>
      <c r="C147" s="38"/>
      <c r="D147" s="38"/>
      <c r="E147" s="38"/>
      <c r="F147" s="42" t="s">
        <v>183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1" t="s">
        <v>90</v>
      </c>
      <c r="W147" s="41"/>
      <c r="X147" s="41"/>
      <c r="Y147" s="41"/>
      <c r="Z147" s="41"/>
      <c r="AA147" s="41"/>
      <c r="AB147" s="41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40"/>
    </row>
    <row r="148" spans="1:64" s="9" customFormat="1" ht="12.75" hidden="1" outlineLevel="1">
      <c r="A148" s="37"/>
      <c r="B148" s="38"/>
      <c r="C148" s="38"/>
      <c r="D148" s="38"/>
      <c r="E148" s="38"/>
      <c r="F148" s="42" t="s">
        <v>184</v>
      </c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1" t="s">
        <v>90</v>
      </c>
      <c r="W148" s="41"/>
      <c r="X148" s="41"/>
      <c r="Y148" s="41"/>
      <c r="Z148" s="41"/>
      <c r="AA148" s="41"/>
      <c r="AB148" s="41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40"/>
    </row>
    <row r="149" spans="1:64" s="9" customFormat="1" ht="12.75" hidden="1" outlineLevel="1">
      <c r="A149" s="37" t="s">
        <v>199</v>
      </c>
      <c r="B149" s="38"/>
      <c r="C149" s="38"/>
      <c r="D149" s="38"/>
      <c r="E149" s="38"/>
      <c r="F149" s="42" t="s">
        <v>186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1" t="s">
        <v>90</v>
      </c>
      <c r="W149" s="41"/>
      <c r="X149" s="41"/>
      <c r="Y149" s="41"/>
      <c r="Z149" s="41"/>
      <c r="AA149" s="41"/>
      <c r="AB149" s="41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40"/>
    </row>
    <row r="150" spans="1:64" s="9" customFormat="1" ht="12.75" hidden="1" outlineLevel="1">
      <c r="A150" s="37"/>
      <c r="B150" s="38"/>
      <c r="C150" s="38"/>
      <c r="D150" s="38"/>
      <c r="E150" s="38"/>
      <c r="F150" s="42" t="s">
        <v>183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1" t="s">
        <v>90</v>
      </c>
      <c r="W150" s="41"/>
      <c r="X150" s="41"/>
      <c r="Y150" s="41"/>
      <c r="Z150" s="41"/>
      <c r="AA150" s="41"/>
      <c r="AB150" s="41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40"/>
    </row>
    <row r="151" spans="1:64" s="9" customFormat="1" ht="12.75" hidden="1" outlineLevel="1">
      <c r="A151" s="37"/>
      <c r="B151" s="38"/>
      <c r="C151" s="38"/>
      <c r="D151" s="38"/>
      <c r="E151" s="38"/>
      <c r="F151" s="42" t="s">
        <v>184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1" t="s">
        <v>90</v>
      </c>
      <c r="W151" s="41"/>
      <c r="X151" s="41"/>
      <c r="Y151" s="41"/>
      <c r="Z151" s="41"/>
      <c r="AA151" s="41"/>
      <c r="AB151" s="41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40"/>
    </row>
    <row r="152" spans="1:64" s="9" customFormat="1" ht="12.75" hidden="1" outlineLevel="1">
      <c r="A152" s="37" t="s">
        <v>200</v>
      </c>
      <c r="B152" s="38"/>
      <c r="C152" s="38"/>
      <c r="D152" s="38"/>
      <c r="E152" s="38"/>
      <c r="F152" s="42" t="s">
        <v>189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1" t="s">
        <v>90</v>
      </c>
      <c r="W152" s="41"/>
      <c r="X152" s="41"/>
      <c r="Y152" s="41"/>
      <c r="Z152" s="41"/>
      <c r="AA152" s="41"/>
      <c r="AB152" s="41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40"/>
    </row>
    <row r="153" spans="1:64" s="9" customFormat="1" ht="12.75" hidden="1" outlineLevel="1">
      <c r="A153" s="37"/>
      <c r="B153" s="38"/>
      <c r="C153" s="38"/>
      <c r="D153" s="38"/>
      <c r="E153" s="38"/>
      <c r="F153" s="42" t="s">
        <v>190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1"/>
      <c r="W153" s="41"/>
      <c r="X153" s="41"/>
      <c r="Y153" s="41"/>
      <c r="Z153" s="41"/>
      <c r="AA153" s="41"/>
      <c r="AB153" s="41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40"/>
    </row>
    <row r="154" spans="1:64" s="9" customFormat="1" ht="12.75" hidden="1" outlineLevel="1">
      <c r="A154" s="37"/>
      <c r="B154" s="38"/>
      <c r="C154" s="38"/>
      <c r="D154" s="38"/>
      <c r="E154" s="38"/>
      <c r="F154" s="42" t="s">
        <v>191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1"/>
      <c r="W154" s="41"/>
      <c r="X154" s="41"/>
      <c r="Y154" s="41"/>
      <c r="Z154" s="41"/>
      <c r="AA154" s="41"/>
      <c r="AB154" s="41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40"/>
    </row>
    <row r="155" spans="1:64" s="9" customFormat="1" ht="12.75" hidden="1" outlineLevel="1">
      <c r="A155" s="37"/>
      <c r="B155" s="38"/>
      <c r="C155" s="38"/>
      <c r="D155" s="38"/>
      <c r="E155" s="38"/>
      <c r="F155" s="42" t="s">
        <v>201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1"/>
      <c r="W155" s="41"/>
      <c r="X155" s="41"/>
      <c r="Y155" s="41"/>
      <c r="Z155" s="41"/>
      <c r="AA155" s="41"/>
      <c r="AB155" s="41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40"/>
    </row>
    <row r="156" spans="1:64" s="9" customFormat="1" ht="12.75" hidden="1" outlineLevel="1">
      <c r="A156" s="37"/>
      <c r="B156" s="38"/>
      <c r="C156" s="38"/>
      <c r="D156" s="38"/>
      <c r="E156" s="38"/>
      <c r="F156" s="42" t="s">
        <v>193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1"/>
      <c r="W156" s="41"/>
      <c r="X156" s="41"/>
      <c r="Y156" s="41"/>
      <c r="Z156" s="41"/>
      <c r="AA156" s="41"/>
      <c r="AB156" s="41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40"/>
    </row>
    <row r="157" spans="1:64" s="9" customFormat="1" ht="12.75" hidden="1" outlineLevel="1">
      <c r="A157" s="37"/>
      <c r="B157" s="38"/>
      <c r="C157" s="38"/>
      <c r="D157" s="38"/>
      <c r="E157" s="38"/>
      <c r="F157" s="42" t="s">
        <v>194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1"/>
      <c r="W157" s="41"/>
      <c r="X157" s="41"/>
      <c r="Y157" s="41"/>
      <c r="Z157" s="41"/>
      <c r="AA157" s="41"/>
      <c r="AB157" s="41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40"/>
    </row>
    <row r="158" spans="1:64" s="9" customFormat="1" ht="12.75" hidden="1" outlineLevel="1">
      <c r="A158" s="37"/>
      <c r="B158" s="38"/>
      <c r="C158" s="38"/>
      <c r="D158" s="38"/>
      <c r="E158" s="38"/>
      <c r="F158" s="42" t="s">
        <v>202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1"/>
      <c r="W158" s="41"/>
      <c r="X158" s="41"/>
      <c r="Y158" s="41"/>
      <c r="Z158" s="41"/>
      <c r="AA158" s="41"/>
      <c r="AB158" s="41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40"/>
    </row>
    <row r="159" spans="1:64" s="9" customFormat="1" ht="12.75" hidden="1" outlineLevel="1">
      <c r="A159" s="37" t="s">
        <v>203</v>
      </c>
      <c r="B159" s="38"/>
      <c r="C159" s="38"/>
      <c r="D159" s="38"/>
      <c r="E159" s="38"/>
      <c r="F159" s="42" t="s">
        <v>181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1" t="s">
        <v>90</v>
      </c>
      <c r="W159" s="41"/>
      <c r="X159" s="41"/>
      <c r="Y159" s="41"/>
      <c r="Z159" s="41"/>
      <c r="AA159" s="41"/>
      <c r="AB159" s="41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40"/>
    </row>
    <row r="160" spans="1:64" s="9" customFormat="1" ht="12.75" hidden="1" outlineLevel="1">
      <c r="A160" s="37"/>
      <c r="B160" s="38"/>
      <c r="C160" s="38"/>
      <c r="D160" s="38"/>
      <c r="E160" s="38"/>
      <c r="F160" s="42" t="s">
        <v>182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1"/>
      <c r="W160" s="41"/>
      <c r="X160" s="41"/>
      <c r="Y160" s="41"/>
      <c r="Z160" s="41"/>
      <c r="AA160" s="41"/>
      <c r="AB160" s="41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40"/>
    </row>
    <row r="161" spans="1:64" s="9" customFormat="1" ht="12.75" hidden="1" outlineLevel="1">
      <c r="A161" s="37"/>
      <c r="B161" s="38"/>
      <c r="C161" s="38"/>
      <c r="D161" s="38"/>
      <c r="E161" s="38"/>
      <c r="F161" s="42" t="s">
        <v>183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1" t="s">
        <v>90</v>
      </c>
      <c r="W161" s="41"/>
      <c r="X161" s="41"/>
      <c r="Y161" s="41"/>
      <c r="Z161" s="41"/>
      <c r="AA161" s="41"/>
      <c r="AB161" s="41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40"/>
    </row>
    <row r="162" spans="1:64" s="9" customFormat="1" ht="12.75" hidden="1" outlineLevel="1">
      <c r="A162" s="37"/>
      <c r="B162" s="38"/>
      <c r="C162" s="38"/>
      <c r="D162" s="38"/>
      <c r="E162" s="38"/>
      <c r="F162" s="42" t="s">
        <v>184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1" t="s">
        <v>90</v>
      </c>
      <c r="W162" s="41"/>
      <c r="X162" s="41"/>
      <c r="Y162" s="41"/>
      <c r="Z162" s="41"/>
      <c r="AA162" s="41"/>
      <c r="AB162" s="41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40"/>
    </row>
    <row r="163" spans="1:64" s="9" customFormat="1" ht="12.75" hidden="1" outlineLevel="1">
      <c r="A163" s="37" t="s">
        <v>204</v>
      </c>
      <c r="B163" s="38"/>
      <c r="C163" s="38"/>
      <c r="D163" s="38"/>
      <c r="E163" s="38"/>
      <c r="F163" s="42" t="s">
        <v>186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1" t="s">
        <v>90</v>
      </c>
      <c r="W163" s="41"/>
      <c r="X163" s="41"/>
      <c r="Y163" s="41"/>
      <c r="Z163" s="41"/>
      <c r="AA163" s="41"/>
      <c r="AB163" s="41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40"/>
    </row>
    <row r="164" spans="1:64" s="9" customFormat="1" ht="12.75" hidden="1" outlineLevel="1">
      <c r="A164" s="37"/>
      <c r="B164" s="38"/>
      <c r="C164" s="38"/>
      <c r="D164" s="38"/>
      <c r="E164" s="38"/>
      <c r="F164" s="42" t="s">
        <v>183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1" t="s">
        <v>90</v>
      </c>
      <c r="W164" s="41"/>
      <c r="X164" s="41"/>
      <c r="Y164" s="41"/>
      <c r="Z164" s="41"/>
      <c r="AA164" s="41"/>
      <c r="AB164" s="41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40"/>
    </row>
    <row r="165" spans="1:64" s="9" customFormat="1" ht="12.75" hidden="1" outlineLevel="1">
      <c r="A165" s="43"/>
      <c r="B165" s="44"/>
      <c r="C165" s="44"/>
      <c r="D165" s="44"/>
      <c r="E165" s="44"/>
      <c r="F165" s="49" t="s">
        <v>184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52" t="s">
        <v>90</v>
      </c>
      <c r="W165" s="52"/>
      <c r="X165" s="52"/>
      <c r="Y165" s="52"/>
      <c r="Z165" s="52"/>
      <c r="AA165" s="52"/>
      <c r="AB165" s="52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8"/>
    </row>
    <row r="166" spans="1:64" s="9" customFormat="1" ht="12.75" hidden="1" outlineLevel="1">
      <c r="A166" s="37" t="s">
        <v>205</v>
      </c>
      <c r="B166" s="38"/>
      <c r="C166" s="38"/>
      <c r="D166" s="38"/>
      <c r="E166" s="38"/>
      <c r="F166" s="42" t="s">
        <v>189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1" t="s">
        <v>90</v>
      </c>
      <c r="W166" s="41"/>
      <c r="X166" s="41"/>
      <c r="Y166" s="41"/>
      <c r="Z166" s="41"/>
      <c r="AA166" s="41"/>
      <c r="AB166" s="41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40"/>
    </row>
    <row r="167" spans="1:64" s="9" customFormat="1" ht="12.75" hidden="1" outlineLevel="1">
      <c r="A167" s="37"/>
      <c r="B167" s="38"/>
      <c r="C167" s="38"/>
      <c r="D167" s="38"/>
      <c r="E167" s="38"/>
      <c r="F167" s="42" t="s">
        <v>190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1"/>
      <c r="W167" s="41"/>
      <c r="X167" s="41"/>
      <c r="Y167" s="41"/>
      <c r="Z167" s="41"/>
      <c r="AA167" s="41"/>
      <c r="AB167" s="41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40"/>
    </row>
    <row r="168" spans="1:64" s="9" customFormat="1" ht="12.75" hidden="1" outlineLevel="1">
      <c r="A168" s="37"/>
      <c r="B168" s="38"/>
      <c r="C168" s="38"/>
      <c r="D168" s="38"/>
      <c r="E168" s="38"/>
      <c r="F168" s="42" t="s">
        <v>191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1"/>
      <c r="W168" s="41"/>
      <c r="X168" s="41"/>
      <c r="Y168" s="41"/>
      <c r="Z168" s="41"/>
      <c r="AA168" s="41"/>
      <c r="AB168" s="41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40"/>
    </row>
    <row r="169" spans="1:64" s="9" customFormat="1" ht="12.75" hidden="1" outlineLevel="1">
      <c r="A169" s="37"/>
      <c r="B169" s="38"/>
      <c r="C169" s="38"/>
      <c r="D169" s="38"/>
      <c r="E169" s="38"/>
      <c r="F169" s="42" t="s">
        <v>201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1"/>
      <c r="W169" s="41"/>
      <c r="X169" s="41"/>
      <c r="Y169" s="41"/>
      <c r="Z169" s="41"/>
      <c r="AA169" s="41"/>
      <c r="AB169" s="41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40"/>
    </row>
    <row r="170" spans="1:64" s="9" customFormat="1" ht="12.75" hidden="1" outlineLevel="1">
      <c r="A170" s="37"/>
      <c r="B170" s="38"/>
      <c r="C170" s="38"/>
      <c r="D170" s="38"/>
      <c r="E170" s="38"/>
      <c r="F170" s="42" t="s">
        <v>193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1"/>
      <c r="W170" s="41"/>
      <c r="X170" s="41"/>
      <c r="Y170" s="41"/>
      <c r="Z170" s="41"/>
      <c r="AA170" s="41"/>
      <c r="AB170" s="41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40"/>
    </row>
    <row r="171" spans="1:64" s="9" customFormat="1" ht="12.75" hidden="1" outlineLevel="1">
      <c r="A171" s="37"/>
      <c r="B171" s="38"/>
      <c r="C171" s="38"/>
      <c r="D171" s="38"/>
      <c r="E171" s="38"/>
      <c r="F171" s="42" t="s">
        <v>194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1"/>
      <c r="W171" s="41"/>
      <c r="X171" s="41"/>
      <c r="Y171" s="41"/>
      <c r="Z171" s="41"/>
      <c r="AA171" s="41"/>
      <c r="AB171" s="41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40"/>
    </row>
    <row r="172" spans="1:64" s="9" customFormat="1" ht="12.75" hidden="1" outlineLevel="1">
      <c r="A172" s="37"/>
      <c r="B172" s="38"/>
      <c r="C172" s="38"/>
      <c r="D172" s="38"/>
      <c r="E172" s="38"/>
      <c r="F172" s="42" t="s">
        <v>196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1"/>
      <c r="W172" s="41"/>
      <c r="X172" s="41"/>
      <c r="Y172" s="41"/>
      <c r="Z172" s="41"/>
      <c r="AA172" s="41"/>
      <c r="AB172" s="41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40"/>
    </row>
    <row r="173" spans="1:64" s="9" customFormat="1" ht="12.75" hidden="1" outlineLevel="1">
      <c r="A173" s="37"/>
      <c r="B173" s="38"/>
      <c r="C173" s="38"/>
      <c r="D173" s="38"/>
      <c r="E173" s="38"/>
      <c r="F173" s="42" t="s">
        <v>197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1"/>
      <c r="W173" s="41"/>
      <c r="X173" s="41"/>
      <c r="Y173" s="41"/>
      <c r="Z173" s="41"/>
      <c r="AA173" s="41"/>
      <c r="AB173" s="41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40"/>
    </row>
    <row r="174" spans="1:64" s="9" customFormat="1" ht="12.75" hidden="1" outlineLevel="1">
      <c r="A174" s="37" t="s">
        <v>206</v>
      </c>
      <c r="B174" s="38"/>
      <c r="C174" s="38"/>
      <c r="D174" s="38"/>
      <c r="E174" s="38"/>
      <c r="F174" s="42" t="s">
        <v>181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1" t="s">
        <v>90</v>
      </c>
      <c r="W174" s="41"/>
      <c r="X174" s="41"/>
      <c r="Y174" s="41"/>
      <c r="Z174" s="41"/>
      <c r="AA174" s="41"/>
      <c r="AB174" s="41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40"/>
    </row>
    <row r="175" spans="1:64" s="9" customFormat="1" ht="12.75" hidden="1" outlineLevel="1">
      <c r="A175" s="37"/>
      <c r="B175" s="38"/>
      <c r="C175" s="38"/>
      <c r="D175" s="38"/>
      <c r="E175" s="38"/>
      <c r="F175" s="42" t="s">
        <v>182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1"/>
      <c r="W175" s="41"/>
      <c r="X175" s="41"/>
      <c r="Y175" s="41"/>
      <c r="Z175" s="41"/>
      <c r="AA175" s="41"/>
      <c r="AB175" s="41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40"/>
    </row>
    <row r="176" spans="1:64" s="9" customFormat="1" ht="12.75" hidden="1" outlineLevel="1">
      <c r="A176" s="37"/>
      <c r="B176" s="38"/>
      <c r="C176" s="38"/>
      <c r="D176" s="38"/>
      <c r="E176" s="38"/>
      <c r="F176" s="42" t="s">
        <v>183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1" t="s">
        <v>90</v>
      </c>
      <c r="W176" s="41"/>
      <c r="X176" s="41"/>
      <c r="Y176" s="41"/>
      <c r="Z176" s="41"/>
      <c r="AA176" s="41"/>
      <c r="AB176" s="41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40"/>
    </row>
    <row r="177" spans="1:64" s="9" customFormat="1" ht="12.75" hidden="1" outlineLevel="1">
      <c r="A177" s="37"/>
      <c r="B177" s="38"/>
      <c r="C177" s="38"/>
      <c r="D177" s="38"/>
      <c r="E177" s="38"/>
      <c r="F177" s="42" t="s">
        <v>184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1" t="s">
        <v>90</v>
      </c>
      <c r="W177" s="41"/>
      <c r="X177" s="41"/>
      <c r="Y177" s="41"/>
      <c r="Z177" s="41"/>
      <c r="AA177" s="41"/>
      <c r="AB177" s="41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40"/>
    </row>
    <row r="178" spans="1:64" s="9" customFormat="1" ht="12.75" hidden="1" outlineLevel="1">
      <c r="A178" s="37" t="s">
        <v>207</v>
      </c>
      <c r="B178" s="38"/>
      <c r="C178" s="38"/>
      <c r="D178" s="38"/>
      <c r="E178" s="38"/>
      <c r="F178" s="42" t="s">
        <v>186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1" t="s">
        <v>90</v>
      </c>
      <c r="W178" s="41"/>
      <c r="X178" s="41"/>
      <c r="Y178" s="41"/>
      <c r="Z178" s="41"/>
      <c r="AA178" s="41"/>
      <c r="AB178" s="41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40"/>
    </row>
    <row r="179" spans="1:64" s="9" customFormat="1" ht="12.75" hidden="1" outlineLevel="1">
      <c r="A179" s="37"/>
      <c r="B179" s="38"/>
      <c r="C179" s="38"/>
      <c r="D179" s="38"/>
      <c r="E179" s="38"/>
      <c r="F179" s="42" t="s">
        <v>183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1" t="s">
        <v>90</v>
      </c>
      <c r="W179" s="41"/>
      <c r="X179" s="41"/>
      <c r="Y179" s="41"/>
      <c r="Z179" s="41"/>
      <c r="AA179" s="41"/>
      <c r="AB179" s="41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40"/>
    </row>
    <row r="180" spans="1:64" s="9" customFormat="1" ht="12.75" hidden="1" outlineLevel="1">
      <c r="A180" s="37"/>
      <c r="B180" s="38"/>
      <c r="C180" s="38"/>
      <c r="D180" s="38"/>
      <c r="E180" s="38"/>
      <c r="F180" s="42" t="s">
        <v>184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1" t="s">
        <v>90</v>
      </c>
      <c r="W180" s="41"/>
      <c r="X180" s="41"/>
      <c r="Y180" s="41"/>
      <c r="Z180" s="41"/>
      <c r="AA180" s="41"/>
      <c r="AB180" s="41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40"/>
    </row>
    <row r="181" spans="1:64" s="9" customFormat="1" ht="12.75" hidden="1" outlineLevel="1">
      <c r="A181" s="37" t="s">
        <v>208</v>
      </c>
      <c r="B181" s="38"/>
      <c r="C181" s="38"/>
      <c r="D181" s="38"/>
      <c r="E181" s="38"/>
      <c r="F181" s="42" t="s">
        <v>189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1" t="s">
        <v>90</v>
      </c>
      <c r="W181" s="41"/>
      <c r="X181" s="41"/>
      <c r="Y181" s="41"/>
      <c r="Z181" s="41"/>
      <c r="AA181" s="41"/>
      <c r="AB181" s="41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40"/>
    </row>
    <row r="182" spans="1:64" s="9" customFormat="1" ht="12.75" hidden="1" outlineLevel="1">
      <c r="A182" s="37"/>
      <c r="B182" s="38"/>
      <c r="C182" s="38"/>
      <c r="D182" s="38"/>
      <c r="E182" s="38"/>
      <c r="F182" s="42" t="s">
        <v>190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1"/>
      <c r="W182" s="41"/>
      <c r="X182" s="41"/>
      <c r="Y182" s="41"/>
      <c r="Z182" s="41"/>
      <c r="AA182" s="41"/>
      <c r="AB182" s="41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40"/>
    </row>
    <row r="183" spans="1:64" s="9" customFormat="1" ht="12.75" hidden="1" outlineLevel="1">
      <c r="A183" s="37"/>
      <c r="B183" s="38"/>
      <c r="C183" s="38"/>
      <c r="D183" s="38"/>
      <c r="E183" s="38"/>
      <c r="F183" s="42" t="s">
        <v>191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1"/>
      <c r="W183" s="41"/>
      <c r="X183" s="41"/>
      <c r="Y183" s="41"/>
      <c r="Z183" s="41"/>
      <c r="AA183" s="41"/>
      <c r="AB183" s="41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40"/>
    </row>
    <row r="184" spans="1:64" s="9" customFormat="1" ht="12.75" hidden="1" outlineLevel="1">
      <c r="A184" s="37"/>
      <c r="B184" s="38"/>
      <c r="C184" s="38"/>
      <c r="D184" s="38"/>
      <c r="E184" s="38"/>
      <c r="F184" s="42" t="s">
        <v>201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1"/>
      <c r="W184" s="41"/>
      <c r="X184" s="41"/>
      <c r="Y184" s="41"/>
      <c r="Z184" s="41"/>
      <c r="AA184" s="41"/>
      <c r="AB184" s="41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40"/>
    </row>
    <row r="185" spans="1:64" s="9" customFormat="1" ht="12.75" hidden="1" outlineLevel="1">
      <c r="A185" s="37"/>
      <c r="B185" s="38"/>
      <c r="C185" s="38"/>
      <c r="D185" s="38"/>
      <c r="E185" s="38"/>
      <c r="F185" s="42" t="s">
        <v>193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1"/>
      <c r="W185" s="41"/>
      <c r="X185" s="41"/>
      <c r="Y185" s="41"/>
      <c r="Z185" s="41"/>
      <c r="AA185" s="41"/>
      <c r="AB185" s="41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40"/>
    </row>
    <row r="186" spans="1:64" s="9" customFormat="1" ht="12.75" hidden="1" outlineLevel="1">
      <c r="A186" s="37"/>
      <c r="B186" s="38"/>
      <c r="C186" s="38"/>
      <c r="D186" s="38"/>
      <c r="E186" s="38"/>
      <c r="F186" s="42" t="s">
        <v>194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1"/>
      <c r="W186" s="41"/>
      <c r="X186" s="41"/>
      <c r="Y186" s="41"/>
      <c r="Z186" s="41"/>
      <c r="AA186" s="41"/>
      <c r="AB186" s="41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40"/>
    </row>
    <row r="187" spans="1:64" s="9" customFormat="1" ht="12.75" hidden="1" outlineLevel="1">
      <c r="A187" s="37"/>
      <c r="B187" s="38"/>
      <c r="C187" s="38"/>
      <c r="D187" s="38"/>
      <c r="E187" s="38"/>
      <c r="F187" s="42" t="s">
        <v>202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1"/>
      <c r="W187" s="41"/>
      <c r="X187" s="41"/>
      <c r="Y187" s="41"/>
      <c r="Z187" s="41"/>
      <c r="AA187" s="41"/>
      <c r="AB187" s="41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40"/>
    </row>
    <row r="188" spans="1:64" s="9" customFormat="1" ht="12.75" hidden="1" outlineLevel="1">
      <c r="A188" s="37"/>
      <c r="B188" s="38"/>
      <c r="C188" s="38"/>
      <c r="D188" s="38"/>
      <c r="E188" s="38"/>
      <c r="F188" s="42" t="s">
        <v>209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1"/>
      <c r="W188" s="41"/>
      <c r="X188" s="41"/>
      <c r="Y188" s="41"/>
      <c r="Z188" s="41"/>
      <c r="AA188" s="41"/>
      <c r="AB188" s="41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40"/>
    </row>
    <row r="189" spans="1:64" s="9" customFormat="1" ht="12.75" hidden="1" outlineLevel="1">
      <c r="A189" s="37"/>
      <c r="B189" s="38"/>
      <c r="C189" s="38"/>
      <c r="D189" s="38"/>
      <c r="E189" s="38"/>
      <c r="F189" s="42" t="s">
        <v>197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1"/>
      <c r="W189" s="41"/>
      <c r="X189" s="41"/>
      <c r="Y189" s="41"/>
      <c r="Z189" s="41"/>
      <c r="AA189" s="41"/>
      <c r="AB189" s="41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40"/>
    </row>
    <row r="190" spans="1:64" s="9" customFormat="1" ht="12.75" hidden="1" outlineLevel="1">
      <c r="A190" s="37" t="s">
        <v>210</v>
      </c>
      <c r="B190" s="38"/>
      <c r="C190" s="38"/>
      <c r="D190" s="38"/>
      <c r="E190" s="38"/>
      <c r="F190" s="42" t="s">
        <v>181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1" t="s">
        <v>90</v>
      </c>
      <c r="W190" s="41"/>
      <c r="X190" s="41"/>
      <c r="Y190" s="41"/>
      <c r="Z190" s="41"/>
      <c r="AA190" s="41"/>
      <c r="AB190" s="41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40"/>
    </row>
    <row r="191" spans="1:64" s="9" customFormat="1" ht="12.75" hidden="1" outlineLevel="1">
      <c r="A191" s="37"/>
      <c r="B191" s="38"/>
      <c r="C191" s="38"/>
      <c r="D191" s="38"/>
      <c r="E191" s="38"/>
      <c r="F191" s="42" t="s">
        <v>182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1"/>
      <c r="W191" s="41"/>
      <c r="X191" s="41"/>
      <c r="Y191" s="41"/>
      <c r="Z191" s="41"/>
      <c r="AA191" s="41"/>
      <c r="AB191" s="41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40"/>
    </row>
    <row r="192" spans="1:64" s="9" customFormat="1" ht="12.75" hidden="1" outlineLevel="1">
      <c r="A192" s="37"/>
      <c r="B192" s="38"/>
      <c r="C192" s="38"/>
      <c r="D192" s="38"/>
      <c r="E192" s="38"/>
      <c r="F192" s="42" t="s">
        <v>183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1" t="s">
        <v>90</v>
      </c>
      <c r="W192" s="41"/>
      <c r="X192" s="41"/>
      <c r="Y192" s="41"/>
      <c r="Z192" s="41"/>
      <c r="AA192" s="41"/>
      <c r="AB192" s="41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40"/>
    </row>
    <row r="193" spans="1:64" s="9" customFormat="1" ht="12.75" hidden="1" outlineLevel="1">
      <c r="A193" s="37"/>
      <c r="B193" s="38"/>
      <c r="C193" s="38"/>
      <c r="D193" s="38"/>
      <c r="E193" s="38"/>
      <c r="F193" s="42" t="s">
        <v>184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1" t="s">
        <v>90</v>
      </c>
      <c r="W193" s="41"/>
      <c r="X193" s="41"/>
      <c r="Y193" s="41"/>
      <c r="Z193" s="41"/>
      <c r="AA193" s="41"/>
      <c r="AB193" s="41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40"/>
    </row>
    <row r="194" spans="1:64" s="9" customFormat="1" ht="12.75" hidden="1" outlineLevel="1">
      <c r="A194" s="37" t="s">
        <v>211</v>
      </c>
      <c r="B194" s="38"/>
      <c r="C194" s="38"/>
      <c r="D194" s="38"/>
      <c r="E194" s="38"/>
      <c r="F194" s="42" t="s">
        <v>186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1" t="s">
        <v>90</v>
      </c>
      <c r="W194" s="41"/>
      <c r="X194" s="41"/>
      <c r="Y194" s="41"/>
      <c r="Z194" s="41"/>
      <c r="AA194" s="41"/>
      <c r="AB194" s="41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40"/>
    </row>
    <row r="195" spans="1:64" s="9" customFormat="1" ht="12.75" hidden="1" outlineLevel="1">
      <c r="A195" s="37"/>
      <c r="B195" s="38"/>
      <c r="C195" s="38"/>
      <c r="D195" s="38"/>
      <c r="E195" s="38"/>
      <c r="F195" s="42" t="s">
        <v>183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1" t="s">
        <v>90</v>
      </c>
      <c r="W195" s="41"/>
      <c r="X195" s="41"/>
      <c r="Y195" s="41"/>
      <c r="Z195" s="41"/>
      <c r="AA195" s="41"/>
      <c r="AB195" s="41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40"/>
    </row>
    <row r="196" spans="1:64" s="9" customFormat="1" ht="12.75" hidden="1" outlineLevel="1">
      <c r="A196" s="37"/>
      <c r="B196" s="38"/>
      <c r="C196" s="38"/>
      <c r="D196" s="38"/>
      <c r="E196" s="38"/>
      <c r="F196" s="42" t="s">
        <v>184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1" t="s">
        <v>90</v>
      </c>
      <c r="W196" s="41"/>
      <c r="X196" s="41"/>
      <c r="Y196" s="41"/>
      <c r="Z196" s="41"/>
      <c r="AA196" s="41"/>
      <c r="AB196" s="41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40"/>
    </row>
    <row r="197" spans="1:64" s="9" customFormat="1" ht="12.75" hidden="1" outlineLevel="1">
      <c r="A197" s="37" t="s">
        <v>212</v>
      </c>
      <c r="B197" s="38"/>
      <c r="C197" s="38"/>
      <c r="D197" s="38"/>
      <c r="E197" s="38"/>
      <c r="F197" s="42" t="s">
        <v>189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1" t="s">
        <v>90</v>
      </c>
      <c r="W197" s="41"/>
      <c r="X197" s="41"/>
      <c r="Y197" s="41"/>
      <c r="Z197" s="41"/>
      <c r="AA197" s="41"/>
      <c r="AB197" s="41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40"/>
    </row>
    <row r="198" spans="1:64" s="9" customFormat="1" ht="12.75" hidden="1" outlineLevel="1">
      <c r="A198" s="37"/>
      <c r="B198" s="38"/>
      <c r="C198" s="38"/>
      <c r="D198" s="38"/>
      <c r="E198" s="38"/>
      <c r="F198" s="42" t="s">
        <v>213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1"/>
      <c r="W198" s="41"/>
      <c r="X198" s="41"/>
      <c r="Y198" s="41"/>
      <c r="Z198" s="41"/>
      <c r="AA198" s="41"/>
      <c r="AB198" s="41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40"/>
    </row>
    <row r="199" spans="1:64" s="9" customFormat="1" ht="12.75" hidden="1" outlineLevel="1">
      <c r="A199" s="37"/>
      <c r="B199" s="38"/>
      <c r="C199" s="38"/>
      <c r="D199" s="38"/>
      <c r="E199" s="38"/>
      <c r="F199" s="42" t="s">
        <v>214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1"/>
      <c r="W199" s="41"/>
      <c r="X199" s="41"/>
      <c r="Y199" s="41"/>
      <c r="Z199" s="41"/>
      <c r="AA199" s="41"/>
      <c r="AB199" s="41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40"/>
    </row>
    <row r="200" spans="1:64" s="9" customFormat="1" ht="12.75" hidden="1" outlineLevel="1">
      <c r="A200" s="37" t="s">
        <v>215</v>
      </c>
      <c r="B200" s="38"/>
      <c r="C200" s="38"/>
      <c r="D200" s="38"/>
      <c r="E200" s="38"/>
      <c r="F200" s="42" t="s">
        <v>181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1" t="s">
        <v>90</v>
      </c>
      <c r="W200" s="41"/>
      <c r="X200" s="41"/>
      <c r="Y200" s="41"/>
      <c r="Z200" s="41"/>
      <c r="AA200" s="41"/>
      <c r="AB200" s="41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40"/>
    </row>
    <row r="201" spans="1:64" s="9" customFormat="1" ht="12.75" hidden="1" outlineLevel="1">
      <c r="A201" s="37"/>
      <c r="B201" s="38"/>
      <c r="C201" s="38"/>
      <c r="D201" s="38"/>
      <c r="E201" s="38"/>
      <c r="F201" s="42" t="s">
        <v>182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1"/>
      <c r="W201" s="41"/>
      <c r="X201" s="41"/>
      <c r="Y201" s="41"/>
      <c r="Z201" s="41"/>
      <c r="AA201" s="41"/>
      <c r="AB201" s="41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40"/>
    </row>
    <row r="202" spans="1:64" s="9" customFormat="1" ht="12.75" hidden="1" outlineLevel="1">
      <c r="A202" s="37"/>
      <c r="B202" s="38"/>
      <c r="C202" s="38"/>
      <c r="D202" s="38"/>
      <c r="E202" s="38"/>
      <c r="F202" s="42" t="s">
        <v>183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1" t="s">
        <v>90</v>
      </c>
      <c r="W202" s="41"/>
      <c r="X202" s="41"/>
      <c r="Y202" s="41"/>
      <c r="Z202" s="41"/>
      <c r="AA202" s="41"/>
      <c r="AB202" s="41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40"/>
    </row>
    <row r="203" spans="1:64" s="9" customFormat="1" ht="12.75" hidden="1" outlineLevel="1">
      <c r="A203" s="37"/>
      <c r="B203" s="38"/>
      <c r="C203" s="38"/>
      <c r="D203" s="38"/>
      <c r="E203" s="38"/>
      <c r="F203" s="42" t="s">
        <v>184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1" t="s">
        <v>90</v>
      </c>
      <c r="W203" s="41"/>
      <c r="X203" s="41"/>
      <c r="Y203" s="41"/>
      <c r="Z203" s="41"/>
      <c r="AA203" s="41"/>
      <c r="AB203" s="41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40"/>
    </row>
    <row r="204" spans="1:64" s="9" customFormat="1" ht="12.75" hidden="1" outlineLevel="1">
      <c r="A204" s="37" t="s">
        <v>216</v>
      </c>
      <c r="B204" s="38"/>
      <c r="C204" s="38"/>
      <c r="D204" s="38"/>
      <c r="E204" s="38"/>
      <c r="F204" s="42" t="s">
        <v>186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1" t="s">
        <v>90</v>
      </c>
      <c r="W204" s="41"/>
      <c r="X204" s="41"/>
      <c r="Y204" s="41"/>
      <c r="Z204" s="41"/>
      <c r="AA204" s="41"/>
      <c r="AB204" s="41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40"/>
    </row>
    <row r="205" spans="1:64" s="9" customFormat="1" ht="12.75" hidden="1" outlineLevel="1">
      <c r="A205" s="37"/>
      <c r="B205" s="38"/>
      <c r="C205" s="38"/>
      <c r="D205" s="38"/>
      <c r="E205" s="38"/>
      <c r="F205" s="42" t="s">
        <v>183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1" t="s">
        <v>90</v>
      </c>
      <c r="W205" s="41"/>
      <c r="X205" s="41"/>
      <c r="Y205" s="41"/>
      <c r="Z205" s="41"/>
      <c r="AA205" s="41"/>
      <c r="AB205" s="41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40"/>
    </row>
    <row r="206" spans="1:64" s="9" customFormat="1" ht="12.75" hidden="1" outlineLevel="1">
      <c r="A206" s="37"/>
      <c r="B206" s="38"/>
      <c r="C206" s="38"/>
      <c r="D206" s="38"/>
      <c r="E206" s="38"/>
      <c r="F206" s="42" t="s">
        <v>184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1" t="s">
        <v>90</v>
      </c>
      <c r="W206" s="41"/>
      <c r="X206" s="41"/>
      <c r="Y206" s="41"/>
      <c r="Z206" s="41"/>
      <c r="AA206" s="41"/>
      <c r="AB206" s="41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40"/>
    </row>
    <row r="207" spans="1:64" s="9" customFormat="1" ht="12.75" hidden="1" outlineLevel="1">
      <c r="A207" s="37" t="s">
        <v>217</v>
      </c>
      <c r="B207" s="38"/>
      <c r="C207" s="38"/>
      <c r="D207" s="38"/>
      <c r="E207" s="38"/>
      <c r="F207" s="42" t="s">
        <v>218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1" t="s">
        <v>90</v>
      </c>
      <c r="W207" s="41"/>
      <c r="X207" s="41"/>
      <c r="Y207" s="41"/>
      <c r="Z207" s="41"/>
      <c r="AA207" s="41"/>
      <c r="AB207" s="41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40"/>
    </row>
    <row r="208" spans="1:64" s="9" customFormat="1" ht="12.75" hidden="1" outlineLevel="1">
      <c r="A208" s="37"/>
      <c r="B208" s="38"/>
      <c r="C208" s="38"/>
      <c r="D208" s="38"/>
      <c r="E208" s="38"/>
      <c r="F208" s="42" t="s">
        <v>219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1"/>
      <c r="W208" s="41"/>
      <c r="X208" s="41"/>
      <c r="Y208" s="41"/>
      <c r="Z208" s="41"/>
      <c r="AA208" s="41"/>
      <c r="AB208" s="41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40"/>
    </row>
    <row r="209" spans="1:64" s="9" customFormat="1" ht="12.75" hidden="1" outlineLevel="1">
      <c r="A209" s="37" t="s">
        <v>220</v>
      </c>
      <c r="B209" s="38"/>
      <c r="C209" s="38"/>
      <c r="D209" s="38"/>
      <c r="E209" s="38"/>
      <c r="F209" s="42" t="s">
        <v>181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1" t="s">
        <v>90</v>
      </c>
      <c r="W209" s="41"/>
      <c r="X209" s="41"/>
      <c r="Y209" s="41"/>
      <c r="Z209" s="41"/>
      <c r="AA209" s="41"/>
      <c r="AB209" s="41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40"/>
    </row>
    <row r="210" spans="1:64" s="9" customFormat="1" ht="12.75" hidden="1" outlineLevel="1">
      <c r="A210" s="37"/>
      <c r="B210" s="38"/>
      <c r="C210" s="38"/>
      <c r="D210" s="38"/>
      <c r="E210" s="38"/>
      <c r="F210" s="42" t="s">
        <v>182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1"/>
      <c r="W210" s="41"/>
      <c r="X210" s="41"/>
      <c r="Y210" s="41"/>
      <c r="Z210" s="41"/>
      <c r="AA210" s="41"/>
      <c r="AB210" s="41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40"/>
    </row>
    <row r="211" spans="1:64" s="9" customFormat="1" ht="12.75" hidden="1" outlineLevel="1">
      <c r="A211" s="37"/>
      <c r="B211" s="38"/>
      <c r="C211" s="38"/>
      <c r="D211" s="38"/>
      <c r="E211" s="38"/>
      <c r="F211" s="42" t="s">
        <v>183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1" t="s">
        <v>90</v>
      </c>
      <c r="W211" s="41"/>
      <c r="X211" s="41"/>
      <c r="Y211" s="41"/>
      <c r="Z211" s="41"/>
      <c r="AA211" s="41"/>
      <c r="AB211" s="41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40"/>
    </row>
    <row r="212" spans="1:64" s="9" customFormat="1" ht="12.75" hidden="1" outlineLevel="1">
      <c r="A212" s="37"/>
      <c r="B212" s="38"/>
      <c r="C212" s="38"/>
      <c r="D212" s="38"/>
      <c r="E212" s="38"/>
      <c r="F212" s="42" t="s">
        <v>184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1" t="s">
        <v>90</v>
      </c>
      <c r="W212" s="41"/>
      <c r="X212" s="41"/>
      <c r="Y212" s="41"/>
      <c r="Z212" s="41"/>
      <c r="AA212" s="41"/>
      <c r="AB212" s="41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40"/>
    </row>
    <row r="213" spans="1:64" s="9" customFormat="1" ht="12.75" hidden="1" outlineLevel="1">
      <c r="A213" s="37" t="s">
        <v>221</v>
      </c>
      <c r="B213" s="38"/>
      <c r="C213" s="38"/>
      <c r="D213" s="38"/>
      <c r="E213" s="38"/>
      <c r="F213" s="42" t="s">
        <v>186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1" t="s">
        <v>90</v>
      </c>
      <c r="W213" s="41"/>
      <c r="X213" s="41"/>
      <c r="Y213" s="41"/>
      <c r="Z213" s="41"/>
      <c r="AA213" s="41"/>
      <c r="AB213" s="41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40"/>
    </row>
    <row r="214" spans="1:64" s="9" customFormat="1" ht="12.75" hidden="1" outlineLevel="1">
      <c r="A214" s="37"/>
      <c r="B214" s="38"/>
      <c r="C214" s="38"/>
      <c r="D214" s="38"/>
      <c r="E214" s="38"/>
      <c r="F214" s="42" t="s">
        <v>183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1" t="s">
        <v>90</v>
      </c>
      <c r="W214" s="41"/>
      <c r="X214" s="41"/>
      <c r="Y214" s="41"/>
      <c r="Z214" s="41"/>
      <c r="AA214" s="41"/>
      <c r="AB214" s="41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40"/>
    </row>
    <row r="215" spans="1:64" s="9" customFormat="1" ht="12.75" hidden="1" outlineLevel="1">
      <c r="A215" s="43"/>
      <c r="B215" s="44"/>
      <c r="C215" s="44"/>
      <c r="D215" s="44"/>
      <c r="E215" s="44"/>
      <c r="F215" s="49" t="s">
        <v>184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52" t="s">
        <v>90</v>
      </c>
      <c r="W215" s="52"/>
      <c r="X215" s="52"/>
      <c r="Y215" s="52"/>
      <c r="Z215" s="52"/>
      <c r="AA215" s="52"/>
      <c r="AB215" s="52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8"/>
    </row>
    <row r="216" spans="1:64" s="9" customFormat="1" ht="12.75" hidden="1" outlineLevel="1">
      <c r="A216" s="37" t="s">
        <v>46</v>
      </c>
      <c r="B216" s="38"/>
      <c r="C216" s="38"/>
      <c r="D216" s="38"/>
      <c r="E216" s="38"/>
      <c r="F216" s="42" t="s">
        <v>222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1" t="s">
        <v>90</v>
      </c>
      <c r="W216" s="41"/>
      <c r="X216" s="41"/>
      <c r="Y216" s="41"/>
      <c r="Z216" s="41"/>
      <c r="AA216" s="41"/>
      <c r="AB216" s="41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40"/>
    </row>
    <row r="217" spans="1:64" s="9" customFormat="1" ht="12.75" hidden="1" outlineLevel="1">
      <c r="A217" s="37"/>
      <c r="B217" s="38"/>
      <c r="C217" s="38"/>
      <c r="D217" s="38"/>
      <c r="E217" s="38"/>
      <c r="F217" s="42" t="s">
        <v>223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1"/>
      <c r="W217" s="41"/>
      <c r="X217" s="41"/>
      <c r="Y217" s="41"/>
      <c r="Z217" s="41"/>
      <c r="AA217" s="41"/>
      <c r="AB217" s="41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40"/>
    </row>
    <row r="218" spans="1:64" s="9" customFormat="1" ht="12.75" hidden="1" outlineLevel="1">
      <c r="A218" s="37"/>
      <c r="B218" s="38"/>
      <c r="C218" s="38"/>
      <c r="D218" s="38"/>
      <c r="E218" s="38"/>
      <c r="F218" s="42" t="s">
        <v>224</v>
      </c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1"/>
      <c r="W218" s="41"/>
      <c r="X218" s="41"/>
      <c r="Y218" s="41"/>
      <c r="Z218" s="41"/>
      <c r="AA218" s="41"/>
      <c r="AB218" s="41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40"/>
    </row>
    <row r="219" spans="1:64" s="9" customFormat="1" ht="12.75" hidden="1" outlineLevel="1">
      <c r="A219" s="37"/>
      <c r="B219" s="38"/>
      <c r="C219" s="38"/>
      <c r="D219" s="38"/>
      <c r="E219" s="38"/>
      <c r="F219" s="42" t="s">
        <v>225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1"/>
      <c r="W219" s="41"/>
      <c r="X219" s="41"/>
      <c r="Y219" s="41"/>
      <c r="Z219" s="41"/>
      <c r="AA219" s="41"/>
      <c r="AB219" s="41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40"/>
    </row>
    <row r="220" spans="1:64" s="9" customFormat="1" ht="12.75" hidden="1" outlineLevel="1">
      <c r="A220" s="37"/>
      <c r="B220" s="38"/>
      <c r="C220" s="38"/>
      <c r="D220" s="38"/>
      <c r="E220" s="38"/>
      <c r="F220" s="42" t="s">
        <v>87</v>
      </c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1"/>
      <c r="W220" s="41"/>
      <c r="X220" s="41"/>
      <c r="Y220" s="41"/>
      <c r="Z220" s="41"/>
      <c r="AA220" s="41"/>
      <c r="AB220" s="41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40"/>
    </row>
    <row r="221" spans="1:64" s="9" customFormat="1" ht="12.75" hidden="1" outlineLevel="1">
      <c r="A221" s="37"/>
      <c r="B221" s="38"/>
      <c r="C221" s="38"/>
      <c r="D221" s="38"/>
      <c r="E221" s="38"/>
      <c r="F221" s="42" t="s">
        <v>180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1"/>
      <c r="W221" s="41"/>
      <c r="X221" s="41"/>
      <c r="Y221" s="41"/>
      <c r="Z221" s="41"/>
      <c r="AA221" s="41"/>
      <c r="AB221" s="41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40"/>
    </row>
    <row r="222" spans="1:64" s="9" customFormat="1" ht="12.75" hidden="1" outlineLevel="1">
      <c r="A222" s="37"/>
      <c r="B222" s="38"/>
      <c r="C222" s="38"/>
      <c r="D222" s="38"/>
      <c r="E222" s="38"/>
      <c r="F222" s="42" t="s">
        <v>226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1"/>
      <c r="W222" s="41"/>
      <c r="X222" s="41"/>
      <c r="Y222" s="41"/>
      <c r="Z222" s="41"/>
      <c r="AA222" s="41"/>
      <c r="AB222" s="41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40"/>
    </row>
    <row r="223" spans="1:64" s="9" customFormat="1" ht="12.75" hidden="1" outlineLevel="1">
      <c r="A223" s="37"/>
      <c r="B223" s="38"/>
      <c r="C223" s="38"/>
      <c r="D223" s="38"/>
      <c r="E223" s="38"/>
      <c r="F223" s="42" t="s">
        <v>227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1" t="s">
        <v>90</v>
      </c>
      <c r="W223" s="41"/>
      <c r="X223" s="41"/>
      <c r="Y223" s="41"/>
      <c r="Z223" s="41"/>
      <c r="AA223" s="41"/>
      <c r="AB223" s="41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40"/>
    </row>
    <row r="224" spans="1:64" s="9" customFormat="1" ht="12.75" hidden="1" outlineLevel="1">
      <c r="A224" s="37"/>
      <c r="B224" s="38"/>
      <c r="C224" s="38"/>
      <c r="D224" s="38"/>
      <c r="E224" s="38"/>
      <c r="F224" s="42" t="s">
        <v>183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1" t="s">
        <v>90</v>
      </c>
      <c r="W224" s="41"/>
      <c r="X224" s="41"/>
      <c r="Y224" s="41"/>
      <c r="Z224" s="41"/>
      <c r="AA224" s="41"/>
      <c r="AB224" s="41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40"/>
    </row>
    <row r="225" spans="1:64" s="9" customFormat="1" ht="12.75" hidden="1" outlineLevel="1">
      <c r="A225" s="37"/>
      <c r="B225" s="38"/>
      <c r="C225" s="38"/>
      <c r="D225" s="38"/>
      <c r="E225" s="38"/>
      <c r="F225" s="42" t="s">
        <v>184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1" t="s">
        <v>90</v>
      </c>
      <c r="W225" s="41"/>
      <c r="X225" s="41"/>
      <c r="Y225" s="41"/>
      <c r="Z225" s="41"/>
      <c r="AA225" s="41"/>
      <c r="AB225" s="41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40"/>
    </row>
    <row r="226" spans="1:64" s="9" customFormat="1" ht="12.75" hidden="1" outlineLevel="1">
      <c r="A226" s="37"/>
      <c r="B226" s="38"/>
      <c r="C226" s="38"/>
      <c r="D226" s="38"/>
      <c r="E226" s="38"/>
      <c r="F226" s="42" t="s">
        <v>228</v>
      </c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1" t="s">
        <v>90</v>
      </c>
      <c r="W226" s="41"/>
      <c r="X226" s="41"/>
      <c r="Y226" s="41"/>
      <c r="Z226" s="41"/>
      <c r="AA226" s="41"/>
      <c r="AB226" s="41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40"/>
    </row>
    <row r="227" spans="1:64" s="9" customFormat="1" ht="12.75" hidden="1" outlineLevel="1">
      <c r="A227" s="37"/>
      <c r="B227" s="38"/>
      <c r="C227" s="38"/>
      <c r="D227" s="38"/>
      <c r="E227" s="38"/>
      <c r="F227" s="42" t="s">
        <v>183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1" t="s">
        <v>90</v>
      </c>
      <c r="W227" s="41"/>
      <c r="X227" s="41"/>
      <c r="Y227" s="41"/>
      <c r="Z227" s="41"/>
      <c r="AA227" s="41"/>
      <c r="AB227" s="41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40"/>
    </row>
    <row r="228" spans="1:64" s="9" customFormat="1" ht="12.75" hidden="1" outlineLevel="1">
      <c r="A228" s="37"/>
      <c r="B228" s="38"/>
      <c r="C228" s="38"/>
      <c r="D228" s="38"/>
      <c r="E228" s="38"/>
      <c r="F228" s="42" t="s">
        <v>184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1" t="s">
        <v>90</v>
      </c>
      <c r="W228" s="41"/>
      <c r="X228" s="41"/>
      <c r="Y228" s="41"/>
      <c r="Z228" s="41"/>
      <c r="AA228" s="41"/>
      <c r="AB228" s="41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40"/>
    </row>
    <row r="229" spans="1:64" s="9" customFormat="1" ht="12.75" hidden="1" outlineLevel="1">
      <c r="A229" s="37"/>
      <c r="B229" s="38"/>
      <c r="C229" s="38"/>
      <c r="D229" s="38"/>
      <c r="E229" s="38"/>
      <c r="F229" s="42" t="s">
        <v>229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1" t="s">
        <v>90</v>
      </c>
      <c r="W229" s="41"/>
      <c r="X229" s="41"/>
      <c r="Y229" s="41"/>
      <c r="Z229" s="41"/>
      <c r="AA229" s="41"/>
      <c r="AB229" s="41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40"/>
    </row>
    <row r="230" spans="1:64" s="9" customFormat="1" ht="12.75" hidden="1" outlineLevel="1">
      <c r="A230" s="37"/>
      <c r="B230" s="38"/>
      <c r="C230" s="38"/>
      <c r="D230" s="38"/>
      <c r="E230" s="38"/>
      <c r="F230" s="42" t="s">
        <v>183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1" t="s">
        <v>90</v>
      </c>
      <c r="W230" s="41"/>
      <c r="X230" s="41"/>
      <c r="Y230" s="41"/>
      <c r="Z230" s="41"/>
      <c r="AA230" s="41"/>
      <c r="AB230" s="41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40"/>
    </row>
    <row r="231" spans="1:64" s="9" customFormat="1" ht="12.75" hidden="1" outlineLevel="1">
      <c r="A231" s="37"/>
      <c r="B231" s="38"/>
      <c r="C231" s="38"/>
      <c r="D231" s="38"/>
      <c r="E231" s="38"/>
      <c r="F231" s="42" t="s">
        <v>184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1" t="s">
        <v>90</v>
      </c>
      <c r="W231" s="41"/>
      <c r="X231" s="41"/>
      <c r="Y231" s="41"/>
      <c r="Z231" s="41"/>
      <c r="AA231" s="41"/>
      <c r="AB231" s="41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40"/>
    </row>
    <row r="232" spans="1:64" s="9" customFormat="1" ht="12.75" hidden="1" outlineLevel="1">
      <c r="A232" s="37" t="s">
        <v>47</v>
      </c>
      <c r="B232" s="38"/>
      <c r="C232" s="38"/>
      <c r="D232" s="38"/>
      <c r="E232" s="38"/>
      <c r="F232" s="42" t="s">
        <v>230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1" t="s">
        <v>90</v>
      </c>
      <c r="W232" s="41"/>
      <c r="X232" s="41"/>
      <c r="Y232" s="41"/>
      <c r="Z232" s="41"/>
      <c r="AA232" s="41"/>
      <c r="AB232" s="41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40"/>
    </row>
    <row r="233" spans="1:64" s="9" customFormat="1" ht="12.75" hidden="1" outlineLevel="1">
      <c r="A233" s="37"/>
      <c r="B233" s="38"/>
      <c r="C233" s="38"/>
      <c r="D233" s="38"/>
      <c r="E233" s="38"/>
      <c r="F233" s="42" t="s">
        <v>231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1"/>
      <c r="W233" s="41"/>
      <c r="X233" s="41"/>
      <c r="Y233" s="41"/>
      <c r="Z233" s="41"/>
      <c r="AA233" s="41"/>
      <c r="AB233" s="41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40"/>
    </row>
    <row r="234" spans="1:64" s="9" customFormat="1" ht="12.75" hidden="1" outlineLevel="1">
      <c r="A234" s="37"/>
      <c r="B234" s="38"/>
      <c r="C234" s="38"/>
      <c r="D234" s="38"/>
      <c r="E234" s="38"/>
      <c r="F234" s="42" t="s">
        <v>232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1"/>
      <c r="W234" s="41"/>
      <c r="X234" s="41"/>
      <c r="Y234" s="41"/>
      <c r="Z234" s="41"/>
      <c r="AA234" s="41"/>
      <c r="AB234" s="41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40"/>
    </row>
    <row r="235" spans="1:64" s="9" customFormat="1" ht="12.75" hidden="1" outlineLevel="1">
      <c r="A235" s="37"/>
      <c r="B235" s="38"/>
      <c r="C235" s="38"/>
      <c r="D235" s="38"/>
      <c r="E235" s="38"/>
      <c r="F235" s="42" t="s">
        <v>233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1"/>
      <c r="W235" s="41"/>
      <c r="X235" s="41"/>
      <c r="Y235" s="41"/>
      <c r="Z235" s="41"/>
      <c r="AA235" s="41"/>
      <c r="AB235" s="41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40"/>
    </row>
    <row r="236" spans="1:64" s="9" customFormat="1" ht="12.75" hidden="1" outlineLevel="1">
      <c r="A236" s="37"/>
      <c r="B236" s="38"/>
      <c r="C236" s="38"/>
      <c r="D236" s="38"/>
      <c r="E236" s="38"/>
      <c r="F236" s="42" t="s">
        <v>234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1"/>
      <c r="W236" s="41"/>
      <c r="X236" s="41"/>
      <c r="Y236" s="41"/>
      <c r="Z236" s="41"/>
      <c r="AA236" s="41"/>
      <c r="AB236" s="41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40"/>
    </row>
    <row r="237" spans="1:64" s="9" customFormat="1" ht="12.75" hidden="1" outlineLevel="1">
      <c r="A237" s="37"/>
      <c r="B237" s="38"/>
      <c r="C237" s="38"/>
      <c r="D237" s="38"/>
      <c r="E237" s="38"/>
      <c r="F237" s="42" t="s">
        <v>235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1"/>
      <c r="W237" s="41"/>
      <c r="X237" s="41"/>
      <c r="Y237" s="41"/>
      <c r="Z237" s="41"/>
      <c r="AA237" s="41"/>
      <c r="AB237" s="41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40"/>
    </row>
    <row r="238" spans="1:64" s="9" customFormat="1" ht="12.75" hidden="1" outlineLevel="1">
      <c r="A238" s="37"/>
      <c r="B238" s="38"/>
      <c r="C238" s="38"/>
      <c r="D238" s="38"/>
      <c r="E238" s="38"/>
      <c r="F238" s="42" t="s">
        <v>236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1" t="s">
        <v>90</v>
      </c>
      <c r="W238" s="41"/>
      <c r="X238" s="41"/>
      <c r="Y238" s="41"/>
      <c r="Z238" s="41"/>
      <c r="AA238" s="41"/>
      <c r="AB238" s="41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40"/>
    </row>
    <row r="239" spans="1:64" s="9" customFormat="1" ht="12.75" hidden="1" outlineLevel="1">
      <c r="A239" s="37"/>
      <c r="B239" s="38"/>
      <c r="C239" s="38"/>
      <c r="D239" s="38"/>
      <c r="E239" s="38"/>
      <c r="F239" s="42" t="s">
        <v>237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1" t="s">
        <v>90</v>
      </c>
      <c r="W239" s="41"/>
      <c r="X239" s="41"/>
      <c r="Y239" s="41"/>
      <c r="Z239" s="41"/>
      <c r="AA239" s="41"/>
      <c r="AB239" s="41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40"/>
    </row>
    <row r="240" spans="1:64" s="9" customFormat="1" ht="12.75" hidden="1" outlineLevel="1">
      <c r="A240" s="37" t="s">
        <v>59</v>
      </c>
      <c r="B240" s="38"/>
      <c r="C240" s="38"/>
      <c r="D240" s="38"/>
      <c r="E240" s="38"/>
      <c r="F240" s="42" t="s">
        <v>238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1"/>
      <c r="W240" s="41"/>
      <c r="X240" s="41"/>
      <c r="Y240" s="41"/>
      <c r="Z240" s="41"/>
      <c r="AA240" s="41"/>
      <c r="AB240" s="41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40"/>
    </row>
    <row r="241" spans="1:64" s="9" customFormat="1" ht="12.75" hidden="1" outlineLevel="1">
      <c r="A241" s="37"/>
      <c r="B241" s="38"/>
      <c r="C241" s="38"/>
      <c r="D241" s="38"/>
      <c r="E241" s="38"/>
      <c r="F241" s="42" t="s">
        <v>239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1"/>
      <c r="W241" s="41"/>
      <c r="X241" s="41"/>
      <c r="Y241" s="41"/>
      <c r="Z241" s="41"/>
      <c r="AA241" s="41"/>
      <c r="AB241" s="41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40"/>
    </row>
    <row r="242" spans="1:64" s="9" customFormat="1" ht="12.75" hidden="1" outlineLevel="1">
      <c r="A242" s="37"/>
      <c r="B242" s="38"/>
      <c r="C242" s="38"/>
      <c r="D242" s="38"/>
      <c r="E242" s="38"/>
      <c r="F242" s="42" t="s">
        <v>118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1"/>
      <c r="W242" s="41"/>
      <c r="X242" s="41"/>
      <c r="Y242" s="41"/>
      <c r="Z242" s="41"/>
      <c r="AA242" s="41"/>
      <c r="AB242" s="41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40"/>
    </row>
    <row r="243" spans="1:64" s="9" customFormat="1" ht="12.75" hidden="1" outlineLevel="1">
      <c r="A243" s="37" t="s">
        <v>60</v>
      </c>
      <c r="B243" s="38"/>
      <c r="C243" s="38"/>
      <c r="D243" s="38"/>
      <c r="E243" s="38"/>
      <c r="F243" s="42" t="s">
        <v>240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1" t="s">
        <v>241</v>
      </c>
      <c r="W243" s="41"/>
      <c r="X243" s="41"/>
      <c r="Y243" s="41"/>
      <c r="Z243" s="41"/>
      <c r="AA243" s="41"/>
      <c r="AB243" s="41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40"/>
    </row>
    <row r="244" spans="1:64" s="9" customFormat="1" ht="12.75" hidden="1" outlineLevel="1">
      <c r="A244" s="37"/>
      <c r="B244" s="38"/>
      <c r="C244" s="38"/>
      <c r="D244" s="38"/>
      <c r="E244" s="38"/>
      <c r="F244" s="42" t="s">
        <v>87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1"/>
      <c r="W244" s="41"/>
      <c r="X244" s="41"/>
      <c r="Y244" s="41"/>
      <c r="Z244" s="41"/>
      <c r="AA244" s="41"/>
      <c r="AB244" s="41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40"/>
    </row>
    <row r="245" spans="1:64" s="9" customFormat="1" ht="12.75" hidden="1" outlineLevel="1">
      <c r="A245" s="37"/>
      <c r="B245" s="38"/>
      <c r="C245" s="38"/>
      <c r="D245" s="38"/>
      <c r="E245" s="38"/>
      <c r="F245" s="42" t="s">
        <v>180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1"/>
      <c r="W245" s="41"/>
      <c r="X245" s="41"/>
      <c r="Y245" s="41"/>
      <c r="Z245" s="41"/>
      <c r="AA245" s="41"/>
      <c r="AB245" s="41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40"/>
    </row>
    <row r="246" spans="1:64" s="9" customFormat="1" ht="12.75" hidden="1" outlineLevel="1">
      <c r="A246" s="37" t="s">
        <v>243</v>
      </c>
      <c r="B246" s="38"/>
      <c r="C246" s="38"/>
      <c r="D246" s="38"/>
      <c r="E246" s="38"/>
      <c r="F246" s="42" t="s">
        <v>242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1" t="s">
        <v>241</v>
      </c>
      <c r="W246" s="41"/>
      <c r="X246" s="41"/>
      <c r="Y246" s="41"/>
      <c r="Z246" s="41"/>
      <c r="AA246" s="41"/>
      <c r="AB246" s="41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40"/>
    </row>
    <row r="247" spans="1:64" s="9" customFormat="1" ht="12.75" hidden="1" outlineLevel="1">
      <c r="A247" s="37"/>
      <c r="B247" s="38"/>
      <c r="C247" s="38"/>
      <c r="D247" s="38"/>
      <c r="E247" s="38"/>
      <c r="F247" s="42" t="s">
        <v>223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1"/>
      <c r="W247" s="41"/>
      <c r="X247" s="41"/>
      <c r="Y247" s="41"/>
      <c r="Z247" s="41"/>
      <c r="AA247" s="41"/>
      <c r="AB247" s="41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40"/>
    </row>
    <row r="248" spans="1:64" s="9" customFormat="1" ht="12.75" hidden="1" outlineLevel="1">
      <c r="A248" s="37"/>
      <c r="B248" s="38"/>
      <c r="C248" s="38"/>
      <c r="D248" s="38"/>
      <c r="E248" s="38"/>
      <c r="F248" s="42" t="s">
        <v>224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1"/>
      <c r="W248" s="41"/>
      <c r="X248" s="41"/>
      <c r="Y248" s="41"/>
      <c r="Z248" s="41"/>
      <c r="AA248" s="41"/>
      <c r="AB248" s="41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40"/>
    </row>
    <row r="249" spans="1:64" s="9" customFormat="1" ht="12.75" hidden="1" outlineLevel="1">
      <c r="A249" s="37"/>
      <c r="B249" s="38"/>
      <c r="C249" s="38"/>
      <c r="D249" s="38"/>
      <c r="E249" s="38"/>
      <c r="F249" s="42" t="s">
        <v>225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1"/>
      <c r="W249" s="41"/>
      <c r="X249" s="41"/>
      <c r="Y249" s="41"/>
      <c r="Z249" s="41"/>
      <c r="AA249" s="41"/>
      <c r="AB249" s="41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40"/>
    </row>
    <row r="250" spans="1:64" s="9" customFormat="1" ht="12.75" hidden="1" outlineLevel="1">
      <c r="A250" s="37"/>
      <c r="B250" s="38"/>
      <c r="C250" s="38"/>
      <c r="D250" s="38"/>
      <c r="E250" s="38"/>
      <c r="F250" s="42" t="s">
        <v>87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1"/>
      <c r="W250" s="41"/>
      <c r="X250" s="41"/>
      <c r="Y250" s="41"/>
      <c r="Z250" s="41"/>
      <c r="AA250" s="41"/>
      <c r="AB250" s="41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40"/>
    </row>
    <row r="251" spans="1:64" s="9" customFormat="1" ht="12.75" hidden="1" outlineLevel="1">
      <c r="A251" s="37"/>
      <c r="B251" s="38"/>
      <c r="C251" s="38"/>
      <c r="D251" s="38"/>
      <c r="E251" s="38"/>
      <c r="F251" s="42" t="s">
        <v>180</v>
      </c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1"/>
      <c r="W251" s="41"/>
      <c r="X251" s="41"/>
      <c r="Y251" s="41"/>
      <c r="Z251" s="41"/>
      <c r="AA251" s="41"/>
      <c r="AB251" s="41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40"/>
    </row>
    <row r="252" spans="1:64" s="9" customFormat="1" ht="12.75" hidden="1" outlineLevel="1">
      <c r="A252" s="37"/>
      <c r="B252" s="38"/>
      <c r="C252" s="38"/>
      <c r="D252" s="38"/>
      <c r="E252" s="38"/>
      <c r="F252" s="42" t="s">
        <v>226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1"/>
      <c r="W252" s="41"/>
      <c r="X252" s="41"/>
      <c r="Y252" s="41"/>
      <c r="Z252" s="41"/>
      <c r="AA252" s="41"/>
      <c r="AB252" s="41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40"/>
    </row>
    <row r="253" spans="1:64" s="9" customFormat="1" ht="12.75" hidden="1" outlineLevel="1">
      <c r="A253" s="37"/>
      <c r="B253" s="38"/>
      <c r="C253" s="38"/>
      <c r="D253" s="38"/>
      <c r="E253" s="38"/>
      <c r="F253" s="42" t="s">
        <v>227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1" t="s">
        <v>241</v>
      </c>
      <c r="W253" s="41"/>
      <c r="X253" s="41"/>
      <c r="Y253" s="41"/>
      <c r="Z253" s="41"/>
      <c r="AA253" s="41"/>
      <c r="AB253" s="41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40"/>
    </row>
    <row r="254" spans="1:64" s="9" customFormat="1" ht="12.75" hidden="1" outlineLevel="1">
      <c r="A254" s="37"/>
      <c r="B254" s="38"/>
      <c r="C254" s="38"/>
      <c r="D254" s="38"/>
      <c r="E254" s="38"/>
      <c r="F254" s="42" t="s">
        <v>228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1" t="s">
        <v>241</v>
      </c>
      <c r="W254" s="41"/>
      <c r="X254" s="41"/>
      <c r="Y254" s="41"/>
      <c r="Z254" s="41"/>
      <c r="AA254" s="41"/>
      <c r="AB254" s="41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40"/>
    </row>
    <row r="255" spans="1:64" s="9" customFormat="1" ht="12.75" hidden="1" outlineLevel="1">
      <c r="A255" s="37"/>
      <c r="B255" s="38"/>
      <c r="C255" s="38"/>
      <c r="D255" s="38"/>
      <c r="E255" s="38"/>
      <c r="F255" s="42" t="s">
        <v>229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1" t="s">
        <v>241</v>
      </c>
      <c r="W255" s="41"/>
      <c r="X255" s="41"/>
      <c r="Y255" s="41"/>
      <c r="Z255" s="41"/>
      <c r="AA255" s="41"/>
      <c r="AB255" s="41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40"/>
    </row>
    <row r="256" spans="1:64" s="9" customFormat="1" ht="12.75" hidden="1" outlineLevel="1">
      <c r="A256" s="37" t="s">
        <v>244</v>
      </c>
      <c r="B256" s="38"/>
      <c r="C256" s="38"/>
      <c r="D256" s="38"/>
      <c r="E256" s="38"/>
      <c r="F256" s="42" t="s">
        <v>245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1" t="s">
        <v>241</v>
      </c>
      <c r="W256" s="41"/>
      <c r="X256" s="41"/>
      <c r="Y256" s="41"/>
      <c r="Z256" s="41"/>
      <c r="AA256" s="41"/>
      <c r="AB256" s="41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40"/>
    </row>
    <row r="257" spans="1:64" s="9" customFormat="1" ht="12.75" hidden="1" outlineLevel="1">
      <c r="A257" s="37"/>
      <c r="B257" s="38"/>
      <c r="C257" s="38"/>
      <c r="D257" s="38"/>
      <c r="E257" s="38"/>
      <c r="F257" s="42" t="s">
        <v>246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1"/>
      <c r="W257" s="41"/>
      <c r="X257" s="41"/>
      <c r="Y257" s="41"/>
      <c r="Z257" s="41"/>
      <c r="AA257" s="41"/>
      <c r="AB257" s="41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40"/>
    </row>
    <row r="258" spans="1:64" s="9" customFormat="1" ht="12.75" hidden="1" outlineLevel="1">
      <c r="A258" s="37"/>
      <c r="B258" s="38"/>
      <c r="C258" s="38"/>
      <c r="D258" s="38"/>
      <c r="E258" s="38"/>
      <c r="F258" s="42" t="s">
        <v>232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1"/>
      <c r="W258" s="41"/>
      <c r="X258" s="41"/>
      <c r="Y258" s="41"/>
      <c r="Z258" s="41"/>
      <c r="AA258" s="41"/>
      <c r="AB258" s="41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40"/>
    </row>
    <row r="259" spans="1:64" s="9" customFormat="1" ht="12.75" hidden="1" outlineLevel="1">
      <c r="A259" s="37"/>
      <c r="B259" s="38"/>
      <c r="C259" s="38"/>
      <c r="D259" s="38"/>
      <c r="E259" s="38"/>
      <c r="F259" s="42" t="s">
        <v>247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1"/>
      <c r="W259" s="41"/>
      <c r="X259" s="41"/>
      <c r="Y259" s="41"/>
      <c r="Z259" s="41"/>
      <c r="AA259" s="41"/>
      <c r="AB259" s="41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40"/>
    </row>
    <row r="260" spans="1:64" s="9" customFormat="1" ht="12.75" hidden="1" outlineLevel="1">
      <c r="A260" s="37"/>
      <c r="B260" s="38"/>
      <c r="C260" s="38"/>
      <c r="D260" s="38"/>
      <c r="E260" s="38"/>
      <c r="F260" s="42" t="s">
        <v>102</v>
      </c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1"/>
      <c r="W260" s="41"/>
      <c r="X260" s="41"/>
      <c r="Y260" s="41"/>
      <c r="Z260" s="41"/>
      <c r="AA260" s="41"/>
      <c r="AB260" s="41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40"/>
    </row>
    <row r="261" spans="1:64" s="9" customFormat="1" ht="12.75" hidden="1" outlineLevel="1">
      <c r="A261" s="37"/>
      <c r="B261" s="38"/>
      <c r="C261" s="38"/>
      <c r="D261" s="38"/>
      <c r="E261" s="38"/>
      <c r="F261" s="42" t="s">
        <v>248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1"/>
      <c r="W261" s="41"/>
      <c r="X261" s="41"/>
      <c r="Y261" s="41"/>
      <c r="Z261" s="41"/>
      <c r="AA261" s="41"/>
      <c r="AB261" s="41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40"/>
    </row>
    <row r="262" spans="1:64" s="9" customFormat="1" ht="12.75" hidden="1" outlineLevel="1">
      <c r="A262" s="37" t="s">
        <v>72</v>
      </c>
      <c r="B262" s="38"/>
      <c r="C262" s="38"/>
      <c r="D262" s="38"/>
      <c r="E262" s="38"/>
      <c r="F262" s="42" t="s">
        <v>249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1"/>
      <c r="W262" s="41"/>
      <c r="X262" s="41"/>
      <c r="Y262" s="41"/>
      <c r="Z262" s="41"/>
      <c r="AA262" s="41"/>
      <c r="AB262" s="41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40"/>
    </row>
    <row r="263" spans="1:64" s="9" customFormat="1" ht="12.75" hidden="1" outlineLevel="1">
      <c r="A263" s="37"/>
      <c r="B263" s="38"/>
      <c r="C263" s="38"/>
      <c r="D263" s="38"/>
      <c r="E263" s="38"/>
      <c r="F263" s="42" t="s">
        <v>250</v>
      </c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1"/>
      <c r="W263" s="41"/>
      <c r="X263" s="41"/>
      <c r="Y263" s="41"/>
      <c r="Z263" s="41"/>
      <c r="AA263" s="41"/>
      <c r="AB263" s="41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40"/>
    </row>
    <row r="264" spans="1:64" s="9" customFormat="1" ht="12.75" hidden="1" outlineLevel="1">
      <c r="A264" s="37"/>
      <c r="B264" s="38"/>
      <c r="C264" s="38"/>
      <c r="D264" s="38"/>
      <c r="E264" s="38"/>
      <c r="F264" s="42" t="s">
        <v>251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1"/>
      <c r="W264" s="41"/>
      <c r="X264" s="41"/>
      <c r="Y264" s="41"/>
      <c r="Z264" s="41"/>
      <c r="AA264" s="41"/>
      <c r="AB264" s="41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40"/>
    </row>
    <row r="265" spans="1:64" s="9" customFormat="1" ht="12.75" hidden="1" outlineLevel="1">
      <c r="A265" s="37"/>
      <c r="B265" s="38"/>
      <c r="C265" s="38"/>
      <c r="D265" s="38"/>
      <c r="E265" s="38"/>
      <c r="F265" s="42" t="s">
        <v>118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1"/>
      <c r="W265" s="41"/>
      <c r="X265" s="41"/>
      <c r="Y265" s="41"/>
      <c r="Z265" s="41"/>
      <c r="AA265" s="41"/>
      <c r="AB265" s="41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40"/>
    </row>
    <row r="266" spans="1:64" s="9" customFormat="1" ht="12.75" hidden="1" outlineLevel="1">
      <c r="A266" s="37" t="s">
        <v>76</v>
      </c>
      <c r="B266" s="38"/>
      <c r="C266" s="38"/>
      <c r="D266" s="38"/>
      <c r="E266" s="38"/>
      <c r="F266" s="42" t="s">
        <v>253</v>
      </c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1" t="s">
        <v>252</v>
      </c>
      <c r="W266" s="41"/>
      <c r="X266" s="41"/>
      <c r="Y266" s="41"/>
      <c r="Z266" s="41"/>
      <c r="AA266" s="41"/>
      <c r="AB266" s="41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40"/>
    </row>
    <row r="267" spans="1:64" s="9" customFormat="1" ht="12.75" hidden="1" outlineLevel="1">
      <c r="A267" s="37"/>
      <c r="B267" s="38"/>
      <c r="C267" s="38"/>
      <c r="D267" s="38"/>
      <c r="E267" s="38"/>
      <c r="F267" s="42" t="s">
        <v>87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1"/>
      <c r="W267" s="41"/>
      <c r="X267" s="41"/>
      <c r="Y267" s="41"/>
      <c r="Z267" s="41"/>
      <c r="AA267" s="41"/>
      <c r="AB267" s="41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40"/>
    </row>
    <row r="268" spans="1:64" s="9" customFormat="1" ht="12.75" hidden="1" outlineLevel="1">
      <c r="A268" s="43"/>
      <c r="B268" s="44"/>
      <c r="C268" s="44"/>
      <c r="D268" s="44"/>
      <c r="E268" s="44"/>
      <c r="F268" s="49" t="s">
        <v>180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52"/>
      <c r="W268" s="52"/>
      <c r="X268" s="52"/>
      <c r="Y268" s="52"/>
      <c r="Z268" s="52"/>
      <c r="AA268" s="52"/>
      <c r="AB268" s="52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8"/>
    </row>
    <row r="269" spans="1:64" s="9" customFormat="1" ht="12.75" hidden="1" outlineLevel="1">
      <c r="A269" s="37" t="s">
        <v>79</v>
      </c>
      <c r="B269" s="38"/>
      <c r="C269" s="38"/>
      <c r="D269" s="38"/>
      <c r="E269" s="38"/>
      <c r="F269" s="42" t="s">
        <v>254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1" t="s">
        <v>252</v>
      </c>
      <c r="W269" s="41"/>
      <c r="X269" s="41"/>
      <c r="Y269" s="41"/>
      <c r="Z269" s="41"/>
      <c r="AA269" s="41"/>
      <c r="AB269" s="41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40"/>
    </row>
    <row r="270" spans="1:64" s="9" customFormat="1" ht="12.75" hidden="1" outlineLevel="1">
      <c r="A270" s="37"/>
      <c r="B270" s="38"/>
      <c r="C270" s="38"/>
      <c r="D270" s="38"/>
      <c r="E270" s="38"/>
      <c r="F270" s="42" t="s">
        <v>223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1"/>
      <c r="W270" s="41"/>
      <c r="X270" s="41"/>
      <c r="Y270" s="41"/>
      <c r="Z270" s="41"/>
      <c r="AA270" s="41"/>
      <c r="AB270" s="41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40"/>
    </row>
    <row r="271" spans="1:64" s="9" customFormat="1" ht="12.75" hidden="1" outlineLevel="1">
      <c r="A271" s="37"/>
      <c r="B271" s="38"/>
      <c r="C271" s="38"/>
      <c r="D271" s="38"/>
      <c r="E271" s="38"/>
      <c r="F271" s="42" t="s">
        <v>224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1"/>
      <c r="W271" s="41"/>
      <c r="X271" s="41"/>
      <c r="Y271" s="41"/>
      <c r="Z271" s="41"/>
      <c r="AA271" s="41"/>
      <c r="AB271" s="41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40"/>
    </row>
    <row r="272" spans="1:64" s="9" customFormat="1" ht="12.75" hidden="1" outlineLevel="1">
      <c r="A272" s="37"/>
      <c r="B272" s="38"/>
      <c r="C272" s="38"/>
      <c r="D272" s="38"/>
      <c r="E272" s="38"/>
      <c r="F272" s="42" t="s">
        <v>225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1"/>
      <c r="W272" s="41"/>
      <c r="X272" s="41"/>
      <c r="Y272" s="41"/>
      <c r="Z272" s="41"/>
      <c r="AA272" s="41"/>
      <c r="AB272" s="41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40"/>
    </row>
    <row r="273" spans="1:64" s="9" customFormat="1" ht="12.75" hidden="1" outlineLevel="1">
      <c r="A273" s="37"/>
      <c r="B273" s="38"/>
      <c r="C273" s="38"/>
      <c r="D273" s="38"/>
      <c r="E273" s="38"/>
      <c r="F273" s="42" t="s">
        <v>87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1"/>
      <c r="W273" s="41"/>
      <c r="X273" s="41"/>
      <c r="Y273" s="41"/>
      <c r="Z273" s="41"/>
      <c r="AA273" s="41"/>
      <c r="AB273" s="41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40"/>
    </row>
    <row r="274" spans="1:64" s="9" customFormat="1" ht="12.75" hidden="1" outlineLevel="1">
      <c r="A274" s="37"/>
      <c r="B274" s="38"/>
      <c r="C274" s="38"/>
      <c r="D274" s="38"/>
      <c r="E274" s="38"/>
      <c r="F274" s="42" t="s">
        <v>180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1"/>
      <c r="W274" s="41"/>
      <c r="X274" s="41"/>
      <c r="Y274" s="41"/>
      <c r="Z274" s="41"/>
      <c r="AA274" s="41"/>
      <c r="AB274" s="41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40"/>
    </row>
    <row r="275" spans="1:64" s="9" customFormat="1" ht="12.75" hidden="1" outlineLevel="1">
      <c r="A275" s="37"/>
      <c r="B275" s="38"/>
      <c r="C275" s="38"/>
      <c r="D275" s="38"/>
      <c r="E275" s="38"/>
      <c r="F275" s="42" t="s">
        <v>226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1"/>
      <c r="W275" s="41"/>
      <c r="X275" s="41"/>
      <c r="Y275" s="41"/>
      <c r="Z275" s="41"/>
      <c r="AA275" s="41"/>
      <c r="AB275" s="41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40"/>
    </row>
    <row r="276" spans="1:64" s="9" customFormat="1" ht="12.75" hidden="1" outlineLevel="1">
      <c r="A276" s="37"/>
      <c r="B276" s="38"/>
      <c r="C276" s="38"/>
      <c r="D276" s="38"/>
      <c r="E276" s="38"/>
      <c r="F276" s="42" t="s">
        <v>227</v>
      </c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1" t="s">
        <v>252</v>
      </c>
      <c r="W276" s="41"/>
      <c r="X276" s="41"/>
      <c r="Y276" s="41"/>
      <c r="Z276" s="41"/>
      <c r="AA276" s="41"/>
      <c r="AB276" s="41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40"/>
    </row>
    <row r="277" spans="1:64" s="9" customFormat="1" ht="12.75" hidden="1" outlineLevel="1">
      <c r="A277" s="37"/>
      <c r="B277" s="38"/>
      <c r="C277" s="38"/>
      <c r="D277" s="38"/>
      <c r="E277" s="38"/>
      <c r="F277" s="42" t="s">
        <v>228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1" t="s">
        <v>252</v>
      </c>
      <c r="W277" s="41"/>
      <c r="X277" s="41"/>
      <c r="Y277" s="41"/>
      <c r="Z277" s="41"/>
      <c r="AA277" s="41"/>
      <c r="AB277" s="41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40"/>
    </row>
    <row r="278" spans="1:64" s="9" customFormat="1" ht="12.75" hidden="1" outlineLevel="1">
      <c r="A278" s="37"/>
      <c r="B278" s="38"/>
      <c r="C278" s="38"/>
      <c r="D278" s="38"/>
      <c r="E278" s="38"/>
      <c r="F278" s="42" t="s">
        <v>229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1" t="s">
        <v>252</v>
      </c>
      <c r="W278" s="41"/>
      <c r="X278" s="41"/>
      <c r="Y278" s="41"/>
      <c r="Z278" s="41"/>
      <c r="AA278" s="41"/>
      <c r="AB278" s="41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40"/>
    </row>
    <row r="279" spans="1:64" s="9" customFormat="1" ht="12.75" hidden="1" outlineLevel="1">
      <c r="A279" s="37" t="s">
        <v>111</v>
      </c>
      <c r="B279" s="38"/>
      <c r="C279" s="38"/>
      <c r="D279" s="38"/>
      <c r="E279" s="38"/>
      <c r="F279" s="42" t="s">
        <v>255</v>
      </c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1" t="s">
        <v>252</v>
      </c>
      <c r="W279" s="41"/>
      <c r="X279" s="41"/>
      <c r="Y279" s="41"/>
      <c r="Z279" s="41"/>
      <c r="AA279" s="41"/>
      <c r="AB279" s="41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40"/>
    </row>
    <row r="280" spans="1:64" s="9" customFormat="1" ht="12.75" hidden="1" outlineLevel="1">
      <c r="A280" s="37"/>
      <c r="B280" s="38"/>
      <c r="C280" s="38"/>
      <c r="D280" s="38"/>
      <c r="E280" s="38"/>
      <c r="F280" s="42" t="s">
        <v>256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1"/>
      <c r="W280" s="41"/>
      <c r="X280" s="41"/>
      <c r="Y280" s="41"/>
      <c r="Z280" s="41"/>
      <c r="AA280" s="41"/>
      <c r="AB280" s="41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40"/>
    </row>
    <row r="281" spans="1:64" s="9" customFormat="1" ht="12.75" hidden="1" outlineLevel="1">
      <c r="A281" s="37" t="s">
        <v>148</v>
      </c>
      <c r="B281" s="38"/>
      <c r="C281" s="38"/>
      <c r="D281" s="38"/>
      <c r="E281" s="38"/>
      <c r="F281" s="42" t="s">
        <v>107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1" t="s">
        <v>45</v>
      </c>
      <c r="W281" s="41"/>
      <c r="X281" s="41"/>
      <c r="Y281" s="41"/>
      <c r="Z281" s="41"/>
      <c r="AA281" s="41"/>
      <c r="AB281" s="41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40"/>
    </row>
    <row r="282" spans="1:64" s="9" customFormat="1" ht="12.75" hidden="1" outlineLevel="1">
      <c r="A282" s="37"/>
      <c r="B282" s="38"/>
      <c r="C282" s="38"/>
      <c r="D282" s="38"/>
      <c r="E282" s="38"/>
      <c r="F282" s="42" t="s">
        <v>257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1"/>
      <c r="W282" s="41"/>
      <c r="X282" s="41"/>
      <c r="Y282" s="41"/>
      <c r="Z282" s="41"/>
      <c r="AA282" s="41"/>
      <c r="AB282" s="41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40"/>
    </row>
    <row r="283" spans="1:64" s="9" customFormat="1" ht="12.75" hidden="1" outlineLevel="1">
      <c r="A283" s="37"/>
      <c r="B283" s="38"/>
      <c r="C283" s="38"/>
      <c r="D283" s="38"/>
      <c r="E283" s="38"/>
      <c r="F283" s="42" t="s">
        <v>258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1"/>
      <c r="W283" s="41"/>
      <c r="X283" s="41"/>
      <c r="Y283" s="41"/>
      <c r="Z283" s="41"/>
      <c r="AA283" s="41"/>
      <c r="AB283" s="41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40"/>
    </row>
    <row r="284" spans="1:64" s="9" customFormat="1" ht="12.75" hidden="1" outlineLevel="1">
      <c r="A284" s="37" t="s">
        <v>165</v>
      </c>
      <c r="B284" s="38"/>
      <c r="C284" s="38"/>
      <c r="D284" s="38"/>
      <c r="E284" s="38"/>
      <c r="F284" s="42" t="s">
        <v>145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1"/>
      <c r="W284" s="41"/>
      <c r="X284" s="41"/>
      <c r="Y284" s="41"/>
      <c r="Z284" s="41"/>
      <c r="AA284" s="41"/>
      <c r="AB284" s="41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40"/>
    </row>
    <row r="285" spans="1:64" s="9" customFormat="1" ht="12.75" hidden="1" outlineLevel="1">
      <c r="A285" s="37"/>
      <c r="B285" s="38"/>
      <c r="C285" s="38"/>
      <c r="D285" s="38"/>
      <c r="E285" s="38"/>
      <c r="F285" s="42" t="s">
        <v>146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1"/>
      <c r="W285" s="41"/>
      <c r="X285" s="41"/>
      <c r="Y285" s="41"/>
      <c r="Z285" s="41"/>
      <c r="AA285" s="41"/>
      <c r="AB285" s="41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40"/>
    </row>
    <row r="286" spans="1:64" s="9" customFormat="1" ht="12.75" hidden="1" outlineLevel="1">
      <c r="A286" s="37"/>
      <c r="B286" s="38"/>
      <c r="C286" s="38"/>
      <c r="D286" s="38"/>
      <c r="E286" s="38"/>
      <c r="F286" s="42" t="s">
        <v>147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1"/>
      <c r="W286" s="41"/>
      <c r="X286" s="41"/>
      <c r="Y286" s="41"/>
      <c r="Z286" s="41"/>
      <c r="AA286" s="41"/>
      <c r="AB286" s="41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40"/>
    </row>
    <row r="287" spans="1:64" s="9" customFormat="1" ht="12.75" hidden="1" outlineLevel="1">
      <c r="A287" s="37"/>
      <c r="B287" s="38"/>
      <c r="C287" s="38"/>
      <c r="D287" s="38"/>
      <c r="E287" s="38"/>
      <c r="F287" s="42" t="s">
        <v>109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1"/>
      <c r="W287" s="41"/>
      <c r="X287" s="41"/>
      <c r="Y287" s="41"/>
      <c r="Z287" s="41"/>
      <c r="AA287" s="41"/>
      <c r="AB287" s="41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40"/>
    </row>
    <row r="288" spans="1:64" s="9" customFormat="1" ht="12.75" hidden="1" outlineLevel="1">
      <c r="A288" s="37" t="s">
        <v>259</v>
      </c>
      <c r="B288" s="38"/>
      <c r="C288" s="38"/>
      <c r="D288" s="38"/>
      <c r="E288" s="38"/>
      <c r="F288" s="42" t="s">
        <v>149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1" t="s">
        <v>173</v>
      </c>
      <c r="W288" s="41"/>
      <c r="X288" s="41"/>
      <c r="Y288" s="41"/>
      <c r="Z288" s="41"/>
      <c r="AA288" s="41"/>
      <c r="AB288" s="41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40"/>
    </row>
    <row r="289" spans="1:64" s="9" customFormat="1" ht="12.75" hidden="1" outlineLevel="1">
      <c r="A289" s="37"/>
      <c r="B289" s="38"/>
      <c r="C289" s="38"/>
      <c r="D289" s="38"/>
      <c r="E289" s="38"/>
      <c r="F289" s="42" t="s">
        <v>150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1"/>
      <c r="W289" s="41"/>
      <c r="X289" s="41"/>
      <c r="Y289" s="41"/>
      <c r="Z289" s="41"/>
      <c r="AA289" s="41"/>
      <c r="AB289" s="41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40"/>
    </row>
    <row r="290" spans="1:64" s="9" customFormat="1" ht="12.75" hidden="1" outlineLevel="1">
      <c r="A290" s="37" t="s">
        <v>260</v>
      </c>
      <c r="B290" s="38"/>
      <c r="C290" s="38"/>
      <c r="D290" s="38"/>
      <c r="E290" s="38"/>
      <c r="F290" s="42" t="s">
        <v>152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5" t="s">
        <v>174</v>
      </c>
      <c r="W290" s="45"/>
      <c r="X290" s="45"/>
      <c r="Y290" s="45"/>
      <c r="Z290" s="45"/>
      <c r="AA290" s="45"/>
      <c r="AB290" s="45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40"/>
    </row>
    <row r="291" spans="1:64" s="9" customFormat="1" ht="12.75" hidden="1" outlineLevel="1">
      <c r="A291" s="37"/>
      <c r="B291" s="38"/>
      <c r="C291" s="38"/>
      <c r="D291" s="38"/>
      <c r="E291" s="38"/>
      <c r="F291" s="42" t="s">
        <v>261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5"/>
      <c r="W291" s="45"/>
      <c r="X291" s="45"/>
      <c r="Y291" s="45"/>
      <c r="Z291" s="45"/>
      <c r="AA291" s="45"/>
      <c r="AB291" s="45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40"/>
    </row>
    <row r="292" spans="1:64" s="9" customFormat="1" ht="12.75" hidden="1" outlineLevel="1">
      <c r="A292" s="37"/>
      <c r="B292" s="38"/>
      <c r="C292" s="38"/>
      <c r="D292" s="38"/>
      <c r="E292" s="38"/>
      <c r="F292" s="42" t="s">
        <v>262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5"/>
      <c r="W292" s="45"/>
      <c r="X292" s="45"/>
      <c r="Y292" s="45"/>
      <c r="Z292" s="45"/>
      <c r="AA292" s="45"/>
      <c r="AB292" s="45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40"/>
    </row>
    <row r="293" spans="1:64" s="9" customFormat="1" ht="12.75" hidden="1" outlineLevel="1">
      <c r="A293" s="37" t="s">
        <v>263</v>
      </c>
      <c r="B293" s="38"/>
      <c r="C293" s="38"/>
      <c r="D293" s="38"/>
      <c r="E293" s="38"/>
      <c r="F293" s="42" t="s">
        <v>156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1"/>
      <c r="W293" s="41"/>
      <c r="X293" s="41"/>
      <c r="Y293" s="41"/>
      <c r="Z293" s="41"/>
      <c r="AA293" s="41"/>
      <c r="AB293" s="41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1"/>
    </row>
    <row r="294" spans="1:64" s="9" customFormat="1" ht="12.75" hidden="1" outlineLevel="1">
      <c r="A294" s="37"/>
      <c r="B294" s="38"/>
      <c r="C294" s="38"/>
      <c r="D294" s="38"/>
      <c r="E294" s="38"/>
      <c r="F294" s="42" t="s">
        <v>157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1"/>
      <c r="W294" s="41"/>
      <c r="X294" s="41"/>
      <c r="Y294" s="41"/>
      <c r="Z294" s="41"/>
      <c r="AA294" s="41"/>
      <c r="AB294" s="41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1"/>
    </row>
    <row r="295" spans="1:64" s="9" customFormat="1" ht="12.75" hidden="1" outlineLevel="1">
      <c r="A295" s="37"/>
      <c r="B295" s="38"/>
      <c r="C295" s="38"/>
      <c r="D295" s="38"/>
      <c r="E295" s="38"/>
      <c r="F295" s="42" t="s">
        <v>158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1"/>
      <c r="W295" s="41"/>
      <c r="X295" s="41"/>
      <c r="Y295" s="41"/>
      <c r="Z295" s="41"/>
      <c r="AA295" s="41"/>
      <c r="AB295" s="41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1"/>
    </row>
    <row r="296" spans="1:64" s="9" customFormat="1" ht="12.75" hidden="1" outlineLevel="1">
      <c r="A296" s="37"/>
      <c r="B296" s="38"/>
      <c r="C296" s="38"/>
      <c r="D296" s="38"/>
      <c r="E296" s="38"/>
      <c r="F296" s="42" t="s">
        <v>159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1"/>
      <c r="W296" s="41"/>
      <c r="X296" s="41"/>
      <c r="Y296" s="41"/>
      <c r="Z296" s="41"/>
      <c r="AA296" s="41"/>
      <c r="AB296" s="41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1"/>
    </row>
    <row r="297" spans="1:64" s="9" customFormat="1" ht="12.75" hidden="1" outlineLevel="1">
      <c r="A297" s="37" t="s">
        <v>166</v>
      </c>
      <c r="B297" s="38"/>
      <c r="C297" s="38"/>
      <c r="D297" s="38"/>
      <c r="E297" s="38"/>
      <c r="F297" s="42" t="s">
        <v>264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1" t="s">
        <v>45</v>
      </c>
      <c r="W297" s="41"/>
      <c r="X297" s="41"/>
      <c r="Y297" s="41"/>
      <c r="Z297" s="41"/>
      <c r="AA297" s="41"/>
      <c r="AB297" s="41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40"/>
    </row>
    <row r="298" spans="1:64" s="9" customFormat="1" ht="12.75" hidden="1" outlineLevel="1">
      <c r="A298" s="37"/>
      <c r="B298" s="38"/>
      <c r="C298" s="38"/>
      <c r="D298" s="38"/>
      <c r="E298" s="38"/>
      <c r="F298" s="42" t="s">
        <v>265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1"/>
      <c r="W298" s="41"/>
      <c r="X298" s="41"/>
      <c r="Y298" s="41"/>
      <c r="Z298" s="41"/>
      <c r="AA298" s="41"/>
      <c r="AB298" s="41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40"/>
    </row>
    <row r="299" spans="1:64" s="9" customFormat="1" ht="12.75" hidden="1" outlineLevel="1">
      <c r="A299" s="37" t="s">
        <v>268</v>
      </c>
      <c r="B299" s="38"/>
      <c r="C299" s="38"/>
      <c r="D299" s="38"/>
      <c r="E299" s="38"/>
      <c r="F299" s="42" t="s">
        <v>266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1" t="s">
        <v>45</v>
      </c>
      <c r="W299" s="41"/>
      <c r="X299" s="41"/>
      <c r="Y299" s="41"/>
      <c r="Z299" s="41"/>
      <c r="AA299" s="41"/>
      <c r="AB299" s="41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40"/>
    </row>
    <row r="300" spans="1:64" s="9" customFormat="1" ht="12.75" hidden="1" outlineLevel="1">
      <c r="A300" s="37"/>
      <c r="B300" s="38"/>
      <c r="C300" s="38"/>
      <c r="D300" s="38"/>
      <c r="E300" s="38"/>
      <c r="F300" s="42" t="s">
        <v>267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1"/>
      <c r="W300" s="41"/>
      <c r="X300" s="41"/>
      <c r="Y300" s="41"/>
      <c r="Z300" s="41"/>
      <c r="AA300" s="41"/>
      <c r="AB300" s="41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40"/>
    </row>
    <row r="301" spans="1:64" s="9" customFormat="1" ht="12.75" hidden="1" outlineLevel="1">
      <c r="A301" s="37" t="s">
        <v>271</v>
      </c>
      <c r="B301" s="38"/>
      <c r="C301" s="38"/>
      <c r="D301" s="38"/>
      <c r="E301" s="38"/>
      <c r="F301" s="42" t="s">
        <v>269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1" t="s">
        <v>45</v>
      </c>
      <c r="W301" s="41"/>
      <c r="X301" s="41"/>
      <c r="Y301" s="41"/>
      <c r="Z301" s="41"/>
      <c r="AA301" s="41"/>
      <c r="AB301" s="41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40"/>
    </row>
    <row r="302" spans="1:64" s="9" customFormat="1" ht="12.75" hidden="1" outlineLevel="1">
      <c r="A302" s="37"/>
      <c r="B302" s="38"/>
      <c r="C302" s="38"/>
      <c r="D302" s="38"/>
      <c r="E302" s="38"/>
      <c r="F302" s="42" t="s">
        <v>270</v>
      </c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1"/>
      <c r="W302" s="41"/>
      <c r="X302" s="41"/>
      <c r="Y302" s="41"/>
      <c r="Z302" s="41"/>
      <c r="AA302" s="41"/>
      <c r="AB302" s="41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40"/>
    </row>
    <row r="303" spans="1:64" s="9" customFormat="1" ht="12.75" hidden="1" outlineLevel="1">
      <c r="A303" s="37" t="s">
        <v>272</v>
      </c>
      <c r="B303" s="38"/>
      <c r="C303" s="38"/>
      <c r="D303" s="38"/>
      <c r="E303" s="38"/>
      <c r="F303" s="42" t="s">
        <v>57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1" t="s">
        <v>45</v>
      </c>
      <c r="W303" s="41"/>
      <c r="X303" s="41"/>
      <c r="Y303" s="41"/>
      <c r="Z303" s="41"/>
      <c r="AA303" s="41"/>
      <c r="AB303" s="41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40"/>
    </row>
    <row r="304" spans="1:64" s="9" customFormat="1" ht="12.75" hidden="1" outlineLevel="1">
      <c r="A304" s="37" t="s">
        <v>273</v>
      </c>
      <c r="B304" s="38"/>
      <c r="C304" s="38"/>
      <c r="D304" s="38"/>
      <c r="E304" s="38"/>
      <c r="F304" s="42" t="s">
        <v>61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1" t="s">
        <v>280</v>
      </c>
      <c r="W304" s="41"/>
      <c r="X304" s="41"/>
      <c r="Y304" s="41"/>
      <c r="Z304" s="41"/>
      <c r="AA304" s="41"/>
      <c r="AB304" s="41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40"/>
    </row>
    <row r="305" spans="1:64" s="9" customFormat="1" ht="12.75" hidden="1" outlineLevel="1">
      <c r="A305" s="37"/>
      <c r="B305" s="38"/>
      <c r="C305" s="38"/>
      <c r="D305" s="38"/>
      <c r="E305" s="38"/>
      <c r="F305" s="42" t="s">
        <v>62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1"/>
      <c r="W305" s="41"/>
      <c r="X305" s="41"/>
      <c r="Y305" s="41"/>
      <c r="Z305" s="41"/>
      <c r="AA305" s="41"/>
      <c r="AB305" s="41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40"/>
    </row>
    <row r="306" spans="1:64" s="9" customFormat="1" ht="12.75" hidden="1" outlineLevel="1">
      <c r="A306" s="37"/>
      <c r="B306" s="38"/>
      <c r="C306" s="38"/>
      <c r="D306" s="38"/>
      <c r="E306" s="38"/>
      <c r="F306" s="42" t="s">
        <v>274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1"/>
      <c r="W306" s="41"/>
      <c r="X306" s="41"/>
      <c r="Y306" s="41"/>
      <c r="Z306" s="41"/>
      <c r="AA306" s="41"/>
      <c r="AB306" s="41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40"/>
    </row>
    <row r="307" spans="1:64" s="9" customFormat="1" ht="12.75" hidden="1" outlineLevel="1">
      <c r="A307" s="37"/>
      <c r="B307" s="38"/>
      <c r="C307" s="38"/>
      <c r="D307" s="38"/>
      <c r="E307" s="38"/>
      <c r="F307" s="42" t="s">
        <v>275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1"/>
      <c r="W307" s="41"/>
      <c r="X307" s="41"/>
      <c r="Y307" s="41"/>
      <c r="Z307" s="41"/>
      <c r="AA307" s="41"/>
      <c r="AB307" s="41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40"/>
    </row>
    <row r="308" spans="1:64" s="9" customFormat="1" ht="12.75" hidden="1" outlineLevel="1">
      <c r="A308" s="37" t="s">
        <v>276</v>
      </c>
      <c r="B308" s="38"/>
      <c r="C308" s="38"/>
      <c r="D308" s="38"/>
      <c r="E308" s="38"/>
      <c r="F308" s="42" t="s">
        <v>133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1"/>
      <c r="W308" s="41"/>
      <c r="X308" s="41"/>
      <c r="Y308" s="41"/>
      <c r="Z308" s="41"/>
      <c r="AA308" s="41"/>
      <c r="AB308" s="41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1"/>
    </row>
    <row r="309" spans="1:64" s="9" customFormat="1" ht="12.75" hidden="1" outlineLevel="1">
      <c r="A309" s="37"/>
      <c r="B309" s="38"/>
      <c r="C309" s="38"/>
      <c r="D309" s="38"/>
      <c r="E309" s="38"/>
      <c r="F309" s="42" t="s">
        <v>134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1"/>
      <c r="W309" s="41"/>
      <c r="X309" s="41"/>
      <c r="Y309" s="41"/>
      <c r="Z309" s="41"/>
      <c r="AA309" s="41"/>
      <c r="AB309" s="41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1"/>
    </row>
    <row r="310" spans="1:64" s="9" customFormat="1" ht="12.75" hidden="1" outlineLevel="1">
      <c r="A310" s="37"/>
      <c r="B310" s="38"/>
      <c r="C310" s="38"/>
      <c r="D310" s="38"/>
      <c r="E310" s="38"/>
      <c r="F310" s="42" t="s">
        <v>135</v>
      </c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1"/>
      <c r="W310" s="41"/>
      <c r="X310" s="41"/>
      <c r="Y310" s="41"/>
      <c r="Z310" s="41"/>
      <c r="AA310" s="41"/>
      <c r="AB310" s="41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1"/>
    </row>
    <row r="311" spans="1:64" s="9" customFormat="1" ht="12.75" hidden="1" outlineLevel="1">
      <c r="A311" s="37"/>
      <c r="B311" s="38"/>
      <c r="C311" s="38"/>
      <c r="D311" s="38"/>
      <c r="E311" s="38"/>
      <c r="F311" s="42" t="s">
        <v>97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1"/>
      <c r="W311" s="41"/>
      <c r="X311" s="41"/>
      <c r="Y311" s="41"/>
      <c r="Z311" s="41"/>
      <c r="AA311" s="41"/>
      <c r="AB311" s="41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1"/>
    </row>
    <row r="312" spans="1:64" s="9" customFormat="1" ht="12.75" hidden="1" outlineLevel="1">
      <c r="A312" s="37"/>
      <c r="B312" s="38"/>
      <c r="C312" s="38"/>
      <c r="D312" s="38"/>
      <c r="E312" s="38"/>
      <c r="F312" s="42" t="s">
        <v>277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1"/>
      <c r="W312" s="41"/>
      <c r="X312" s="41"/>
      <c r="Y312" s="41"/>
      <c r="Z312" s="41"/>
      <c r="AA312" s="41"/>
      <c r="AB312" s="41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1"/>
    </row>
    <row r="313" spans="1:64" s="9" customFormat="1" ht="12.75" hidden="1" outlineLevel="1">
      <c r="A313" s="37"/>
      <c r="B313" s="38"/>
      <c r="C313" s="38"/>
      <c r="D313" s="38"/>
      <c r="E313" s="38"/>
      <c r="F313" s="42" t="s">
        <v>278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1"/>
      <c r="W313" s="41"/>
      <c r="X313" s="41"/>
      <c r="Y313" s="41"/>
      <c r="Z313" s="41"/>
      <c r="AA313" s="41"/>
      <c r="AB313" s="41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1"/>
    </row>
    <row r="314" spans="1:64" s="9" customFormat="1" ht="12.75" hidden="1" outlineLevel="1">
      <c r="A314" s="37"/>
      <c r="B314" s="38"/>
      <c r="C314" s="38"/>
      <c r="D314" s="38"/>
      <c r="E314" s="38"/>
      <c r="F314" s="42" t="s">
        <v>279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1"/>
      <c r="W314" s="41"/>
      <c r="X314" s="41"/>
      <c r="Y314" s="41"/>
      <c r="Z314" s="41"/>
      <c r="AA314" s="41"/>
      <c r="AB314" s="41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1"/>
    </row>
    <row r="315" spans="1:64" s="9" customFormat="1" ht="12.75" hidden="1" outlineLevel="1">
      <c r="A315" s="82" t="s">
        <v>281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4"/>
    </row>
    <row r="316" spans="1:64" s="9" customFormat="1" ht="12.75" hidden="1" outlineLevel="1">
      <c r="A316" s="37" t="s">
        <v>41</v>
      </c>
      <c r="B316" s="38"/>
      <c r="C316" s="38"/>
      <c r="D316" s="38"/>
      <c r="E316" s="38"/>
      <c r="F316" s="42" t="s">
        <v>282</v>
      </c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1" t="s">
        <v>77</v>
      </c>
      <c r="W316" s="41"/>
      <c r="X316" s="41"/>
      <c r="Y316" s="41"/>
      <c r="Z316" s="41"/>
      <c r="AA316" s="41"/>
      <c r="AB316" s="41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40"/>
    </row>
    <row r="317" spans="1:64" s="9" customFormat="1" ht="12.75" hidden="1" outlineLevel="1">
      <c r="A317" s="37" t="s">
        <v>59</v>
      </c>
      <c r="B317" s="38"/>
      <c r="C317" s="38"/>
      <c r="D317" s="38"/>
      <c r="E317" s="38"/>
      <c r="F317" s="42" t="s">
        <v>283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1" t="s">
        <v>77</v>
      </c>
      <c r="W317" s="41"/>
      <c r="X317" s="41"/>
      <c r="Y317" s="41"/>
      <c r="Z317" s="41"/>
      <c r="AA317" s="41"/>
      <c r="AB317" s="41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40"/>
    </row>
    <row r="318" spans="1:64" s="9" customFormat="1" ht="12.75" hidden="1" outlineLevel="1">
      <c r="A318" s="37"/>
      <c r="B318" s="38"/>
      <c r="C318" s="38"/>
      <c r="D318" s="38"/>
      <c r="E318" s="38"/>
      <c r="F318" s="42" t="s">
        <v>284</v>
      </c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1"/>
      <c r="W318" s="41"/>
      <c r="X318" s="41"/>
      <c r="Y318" s="41"/>
      <c r="Z318" s="41"/>
      <c r="AA318" s="41"/>
      <c r="AB318" s="41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40"/>
    </row>
    <row r="319" spans="1:64" s="9" customFormat="1" ht="12.75" hidden="1" outlineLevel="1">
      <c r="A319" s="37"/>
      <c r="B319" s="38"/>
      <c r="C319" s="38"/>
      <c r="D319" s="38"/>
      <c r="E319" s="38"/>
      <c r="F319" s="42" t="s">
        <v>285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1"/>
      <c r="W319" s="41"/>
      <c r="X319" s="41"/>
      <c r="Y319" s="41"/>
      <c r="Z319" s="41"/>
      <c r="AA319" s="41"/>
      <c r="AB319" s="41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40"/>
    </row>
    <row r="320" spans="1:64" s="9" customFormat="1" ht="12.75" hidden="1" outlineLevel="1">
      <c r="A320" s="37"/>
      <c r="B320" s="38"/>
      <c r="C320" s="38"/>
      <c r="D320" s="38"/>
      <c r="E320" s="38"/>
      <c r="F320" s="42" t="s">
        <v>286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1"/>
      <c r="W320" s="41"/>
      <c r="X320" s="41"/>
      <c r="Y320" s="41"/>
      <c r="Z320" s="41"/>
      <c r="AA320" s="41"/>
      <c r="AB320" s="41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40"/>
    </row>
    <row r="321" spans="1:64" s="9" customFormat="1" ht="12.75" hidden="1" outlineLevel="1">
      <c r="A321" s="37"/>
      <c r="B321" s="38"/>
      <c r="C321" s="38"/>
      <c r="D321" s="38"/>
      <c r="E321" s="38"/>
      <c r="F321" s="42" t="s">
        <v>287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1"/>
      <c r="W321" s="41"/>
      <c r="X321" s="41"/>
      <c r="Y321" s="41"/>
      <c r="Z321" s="41"/>
      <c r="AA321" s="41"/>
      <c r="AB321" s="41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40"/>
    </row>
    <row r="322" spans="1:64" s="9" customFormat="1" ht="12.75" hidden="1" outlineLevel="1">
      <c r="A322" s="37"/>
      <c r="B322" s="38"/>
      <c r="C322" s="38"/>
      <c r="D322" s="38"/>
      <c r="E322" s="38"/>
      <c r="F322" s="42" t="s">
        <v>288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1"/>
      <c r="W322" s="41"/>
      <c r="X322" s="41"/>
      <c r="Y322" s="41"/>
      <c r="Z322" s="41"/>
      <c r="AA322" s="41"/>
      <c r="AB322" s="41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40"/>
    </row>
    <row r="323" spans="1:64" s="9" customFormat="1" ht="12.75" hidden="1" outlineLevel="1">
      <c r="A323" s="37"/>
      <c r="B323" s="38"/>
      <c r="C323" s="38"/>
      <c r="D323" s="38"/>
      <c r="E323" s="38"/>
      <c r="F323" s="42" t="s">
        <v>289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1"/>
      <c r="W323" s="41"/>
      <c r="X323" s="41"/>
      <c r="Y323" s="41"/>
      <c r="Z323" s="41"/>
      <c r="AA323" s="41"/>
      <c r="AB323" s="41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40"/>
    </row>
    <row r="324" spans="1:64" s="9" customFormat="1" ht="12.75" hidden="1" outlineLevel="1">
      <c r="A324" s="37" t="s">
        <v>72</v>
      </c>
      <c r="B324" s="38"/>
      <c r="C324" s="38"/>
      <c r="D324" s="38"/>
      <c r="E324" s="38"/>
      <c r="F324" s="42" t="s">
        <v>290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1" t="s">
        <v>292</v>
      </c>
      <c r="W324" s="41"/>
      <c r="X324" s="41"/>
      <c r="Y324" s="41"/>
      <c r="Z324" s="41"/>
      <c r="AA324" s="41"/>
      <c r="AB324" s="41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40"/>
    </row>
    <row r="325" spans="1:64" s="9" customFormat="1" ht="12.75" hidden="1" outlineLevel="1">
      <c r="A325" s="43"/>
      <c r="B325" s="44"/>
      <c r="C325" s="44"/>
      <c r="D325" s="44"/>
      <c r="E325" s="44"/>
      <c r="F325" s="49" t="s">
        <v>291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52"/>
      <c r="W325" s="52"/>
      <c r="X325" s="52"/>
      <c r="Y325" s="52"/>
      <c r="Z325" s="52"/>
      <c r="AA325" s="52"/>
      <c r="AB325" s="52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8"/>
    </row>
    <row r="326" spans="1:64" s="9" customFormat="1" ht="12.75" hidden="1" outlineLevel="1">
      <c r="A326" s="37" t="s">
        <v>111</v>
      </c>
      <c r="B326" s="38"/>
      <c r="C326" s="38"/>
      <c r="D326" s="38"/>
      <c r="E326" s="38"/>
      <c r="F326" s="42" t="s">
        <v>293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1" t="s">
        <v>292</v>
      </c>
      <c r="W326" s="41"/>
      <c r="X326" s="41"/>
      <c r="Y326" s="41"/>
      <c r="Z326" s="41"/>
      <c r="AA326" s="41"/>
      <c r="AB326" s="41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40"/>
    </row>
    <row r="327" spans="1:64" s="9" customFormat="1" ht="12.75" hidden="1" outlineLevel="1">
      <c r="A327" s="37"/>
      <c r="B327" s="38"/>
      <c r="C327" s="38"/>
      <c r="D327" s="38"/>
      <c r="E327" s="38"/>
      <c r="F327" s="42" t="s">
        <v>102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1"/>
      <c r="W327" s="41"/>
      <c r="X327" s="41"/>
      <c r="Y327" s="41"/>
      <c r="Z327" s="41"/>
      <c r="AA327" s="41"/>
      <c r="AB327" s="41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40"/>
    </row>
    <row r="328" spans="1:64" s="9" customFormat="1" ht="12.75" hidden="1" outlineLevel="1">
      <c r="A328" s="37" t="s">
        <v>148</v>
      </c>
      <c r="B328" s="38"/>
      <c r="C328" s="38"/>
      <c r="D328" s="38"/>
      <c r="E328" s="38"/>
      <c r="F328" s="42" t="s">
        <v>294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1" t="s">
        <v>296</v>
      </c>
      <c r="W328" s="41"/>
      <c r="X328" s="41"/>
      <c r="Y328" s="41"/>
      <c r="Z328" s="41"/>
      <c r="AA328" s="41"/>
      <c r="AB328" s="41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40"/>
    </row>
    <row r="329" spans="1:64" s="9" customFormat="1" ht="12.75" hidden="1" outlineLevel="1">
      <c r="A329" s="37"/>
      <c r="B329" s="38"/>
      <c r="C329" s="38"/>
      <c r="D329" s="38"/>
      <c r="E329" s="38"/>
      <c r="F329" s="42" t="s">
        <v>295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1"/>
      <c r="W329" s="41"/>
      <c r="X329" s="41"/>
      <c r="Y329" s="41"/>
      <c r="Z329" s="41"/>
      <c r="AA329" s="41"/>
      <c r="AB329" s="41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40"/>
    </row>
    <row r="330" spans="1:64" s="9" customFormat="1" ht="12.75" hidden="1" outlineLevel="1">
      <c r="A330" s="37" t="s">
        <v>165</v>
      </c>
      <c r="B330" s="38"/>
      <c r="C330" s="38"/>
      <c r="D330" s="38"/>
      <c r="E330" s="38"/>
      <c r="F330" s="42" t="s">
        <v>294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1" t="s">
        <v>296</v>
      </c>
      <c r="W330" s="41"/>
      <c r="X330" s="41"/>
      <c r="Y330" s="41"/>
      <c r="Z330" s="41"/>
      <c r="AA330" s="41"/>
      <c r="AB330" s="41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40"/>
    </row>
    <row r="331" spans="1:64" s="9" customFormat="1" ht="12.75" hidden="1" outlineLevel="1">
      <c r="A331" s="37"/>
      <c r="B331" s="38"/>
      <c r="C331" s="38"/>
      <c r="D331" s="38"/>
      <c r="E331" s="38"/>
      <c r="F331" s="42" t="s">
        <v>297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1"/>
      <c r="W331" s="41"/>
      <c r="X331" s="41"/>
      <c r="Y331" s="41"/>
      <c r="Z331" s="41"/>
      <c r="AA331" s="41"/>
      <c r="AB331" s="41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40"/>
    </row>
    <row r="332" spans="1:64" s="9" customFormat="1" ht="12.75" hidden="1" outlineLevel="1">
      <c r="A332" s="37" t="s">
        <v>166</v>
      </c>
      <c r="B332" s="38"/>
      <c r="C332" s="38"/>
      <c r="D332" s="38"/>
      <c r="E332" s="38"/>
      <c r="F332" s="42" t="s">
        <v>107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1" t="s">
        <v>299</v>
      </c>
      <c r="W332" s="41"/>
      <c r="X332" s="41"/>
      <c r="Y332" s="41"/>
      <c r="Z332" s="41"/>
      <c r="AA332" s="41"/>
      <c r="AB332" s="41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40"/>
    </row>
    <row r="333" spans="1:64" s="9" customFormat="1" ht="12.75" hidden="1" outlineLevel="1">
      <c r="A333" s="37"/>
      <c r="B333" s="38"/>
      <c r="C333" s="38"/>
      <c r="D333" s="38"/>
      <c r="E333" s="38"/>
      <c r="F333" s="42" t="s">
        <v>298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1"/>
      <c r="W333" s="41"/>
      <c r="X333" s="41"/>
      <c r="Y333" s="41"/>
      <c r="Z333" s="41"/>
      <c r="AA333" s="41"/>
      <c r="AB333" s="41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40"/>
    </row>
    <row r="334" spans="1:64" s="9" customFormat="1" ht="12.75" hidden="1" outlineLevel="1">
      <c r="A334" s="37"/>
      <c r="B334" s="38"/>
      <c r="C334" s="38"/>
      <c r="D334" s="38"/>
      <c r="E334" s="38"/>
      <c r="F334" s="42" t="s">
        <v>118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1"/>
      <c r="W334" s="41"/>
      <c r="X334" s="41"/>
      <c r="Y334" s="41"/>
      <c r="Z334" s="41"/>
      <c r="AA334" s="41"/>
      <c r="AB334" s="41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40"/>
    </row>
    <row r="335" spans="1:64" s="9" customFormat="1" ht="12.75" hidden="1" outlineLevel="1">
      <c r="A335" s="37" t="s">
        <v>302</v>
      </c>
      <c r="B335" s="38"/>
      <c r="C335" s="38"/>
      <c r="D335" s="38"/>
      <c r="E335" s="38"/>
      <c r="F335" s="42" t="s">
        <v>300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1" t="s">
        <v>299</v>
      </c>
      <c r="W335" s="41"/>
      <c r="X335" s="41"/>
      <c r="Y335" s="41"/>
      <c r="Z335" s="41"/>
      <c r="AA335" s="41"/>
      <c r="AB335" s="41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40"/>
    </row>
    <row r="336" spans="1:64" s="9" customFormat="1" ht="12.75" hidden="1" outlineLevel="1">
      <c r="A336" s="37"/>
      <c r="B336" s="38"/>
      <c r="C336" s="38"/>
      <c r="D336" s="38"/>
      <c r="E336" s="38"/>
      <c r="F336" s="42" t="s">
        <v>301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1"/>
      <c r="W336" s="41"/>
      <c r="X336" s="41"/>
      <c r="Y336" s="41"/>
      <c r="Z336" s="41"/>
      <c r="AA336" s="41"/>
      <c r="AB336" s="41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40"/>
    </row>
    <row r="337" spans="1:64" s="9" customFormat="1" ht="12.75" hidden="1" outlineLevel="1">
      <c r="A337" s="37" t="s">
        <v>304</v>
      </c>
      <c r="B337" s="38"/>
      <c r="C337" s="38"/>
      <c r="D337" s="38"/>
      <c r="E337" s="38"/>
      <c r="F337" s="42" t="s">
        <v>300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1" t="s">
        <v>299</v>
      </c>
      <c r="W337" s="41"/>
      <c r="X337" s="41"/>
      <c r="Y337" s="41"/>
      <c r="Z337" s="41"/>
      <c r="AA337" s="41"/>
      <c r="AB337" s="41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40"/>
    </row>
    <row r="338" spans="1:64" s="9" customFormat="1" ht="12.75" hidden="1" outlineLevel="1">
      <c r="A338" s="37"/>
      <c r="B338" s="38"/>
      <c r="C338" s="38"/>
      <c r="D338" s="38"/>
      <c r="E338" s="38"/>
      <c r="F338" s="42" t="s">
        <v>303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1"/>
      <c r="W338" s="41"/>
      <c r="X338" s="41"/>
      <c r="Y338" s="41"/>
      <c r="Z338" s="41"/>
      <c r="AA338" s="41"/>
      <c r="AB338" s="41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40"/>
    </row>
    <row r="339" spans="1:64" s="9" customFormat="1" ht="12.75" hidden="1" outlineLevel="1">
      <c r="A339" s="37" t="s">
        <v>305</v>
      </c>
      <c r="B339" s="38"/>
      <c r="C339" s="38"/>
      <c r="D339" s="38"/>
      <c r="E339" s="38"/>
      <c r="F339" s="42" t="s">
        <v>306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1" t="s">
        <v>299</v>
      </c>
      <c r="W339" s="41"/>
      <c r="X339" s="41"/>
      <c r="Y339" s="41"/>
      <c r="Z339" s="41"/>
      <c r="AA339" s="41"/>
      <c r="AB339" s="41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40"/>
    </row>
    <row r="340" spans="1:64" s="9" customFormat="1" ht="12.75" hidden="1" outlineLevel="1">
      <c r="A340" s="37"/>
      <c r="B340" s="38"/>
      <c r="C340" s="38"/>
      <c r="D340" s="38"/>
      <c r="E340" s="38"/>
      <c r="F340" s="42" t="s">
        <v>307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1"/>
      <c r="W340" s="41"/>
      <c r="X340" s="41"/>
      <c r="Y340" s="41"/>
      <c r="Z340" s="41"/>
      <c r="AA340" s="41"/>
      <c r="AB340" s="41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40"/>
    </row>
    <row r="341" spans="1:64" s="9" customFormat="1" ht="12.75" hidden="1" outlineLevel="1">
      <c r="A341" s="37"/>
      <c r="B341" s="38"/>
      <c r="C341" s="38"/>
      <c r="D341" s="38"/>
      <c r="E341" s="38"/>
      <c r="F341" s="42" t="s">
        <v>308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1"/>
      <c r="W341" s="41"/>
      <c r="X341" s="41"/>
      <c r="Y341" s="41"/>
      <c r="Z341" s="41"/>
      <c r="AA341" s="41"/>
      <c r="AB341" s="41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40"/>
    </row>
    <row r="342" spans="1:64" s="9" customFormat="1" ht="12.75" hidden="1" outlineLevel="1">
      <c r="A342" s="37" t="s">
        <v>268</v>
      </c>
      <c r="B342" s="38"/>
      <c r="C342" s="38"/>
      <c r="D342" s="38"/>
      <c r="E342" s="38"/>
      <c r="F342" s="42" t="s">
        <v>309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1"/>
      <c r="W342" s="41"/>
      <c r="X342" s="41"/>
      <c r="Y342" s="41"/>
      <c r="Z342" s="41"/>
      <c r="AA342" s="41"/>
      <c r="AB342" s="41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40"/>
    </row>
    <row r="343" spans="1:64" s="9" customFormat="1" ht="12.75" hidden="1" outlineLevel="1">
      <c r="A343" s="37"/>
      <c r="B343" s="38"/>
      <c r="C343" s="38"/>
      <c r="D343" s="38"/>
      <c r="E343" s="38"/>
      <c r="F343" s="42" t="s">
        <v>118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1"/>
      <c r="W343" s="41"/>
      <c r="X343" s="41"/>
      <c r="Y343" s="41"/>
      <c r="Z343" s="41"/>
      <c r="AA343" s="41"/>
      <c r="AB343" s="41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40"/>
    </row>
    <row r="344" spans="1:64" s="9" customFormat="1" ht="12.75" hidden="1" outlineLevel="1">
      <c r="A344" s="37" t="s">
        <v>313</v>
      </c>
      <c r="B344" s="38"/>
      <c r="C344" s="38"/>
      <c r="D344" s="38"/>
      <c r="E344" s="38"/>
      <c r="F344" s="42" t="s">
        <v>310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1" t="s">
        <v>299</v>
      </c>
      <c r="W344" s="41"/>
      <c r="X344" s="41"/>
      <c r="Y344" s="41"/>
      <c r="Z344" s="41"/>
      <c r="AA344" s="41"/>
      <c r="AB344" s="41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40"/>
    </row>
    <row r="345" spans="1:64" s="9" customFormat="1" ht="12.75" hidden="1" outlineLevel="1">
      <c r="A345" s="37"/>
      <c r="B345" s="38"/>
      <c r="C345" s="38"/>
      <c r="D345" s="38"/>
      <c r="E345" s="38"/>
      <c r="F345" s="42" t="s">
        <v>301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1"/>
      <c r="W345" s="41"/>
      <c r="X345" s="41"/>
      <c r="Y345" s="41"/>
      <c r="Z345" s="41"/>
      <c r="AA345" s="41"/>
      <c r="AB345" s="41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40"/>
    </row>
    <row r="346" spans="1:64" s="9" customFormat="1" ht="12.75" hidden="1" outlineLevel="1">
      <c r="A346" s="37"/>
      <c r="B346" s="38"/>
      <c r="C346" s="38"/>
      <c r="D346" s="38"/>
      <c r="E346" s="38"/>
      <c r="F346" s="42" t="s">
        <v>311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1"/>
      <c r="W346" s="41"/>
      <c r="X346" s="41"/>
      <c r="Y346" s="41"/>
      <c r="Z346" s="41"/>
      <c r="AA346" s="41"/>
      <c r="AB346" s="41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40"/>
    </row>
    <row r="347" spans="1:64" s="9" customFormat="1" ht="12.75" hidden="1" outlineLevel="1">
      <c r="A347" s="37"/>
      <c r="B347" s="38"/>
      <c r="C347" s="38"/>
      <c r="D347" s="38"/>
      <c r="E347" s="38"/>
      <c r="F347" s="42" t="s">
        <v>312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1" t="s">
        <v>314</v>
      </c>
      <c r="W347" s="41"/>
      <c r="X347" s="41"/>
      <c r="Y347" s="41"/>
      <c r="Z347" s="41"/>
      <c r="AA347" s="41"/>
      <c r="AB347" s="41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40"/>
    </row>
    <row r="348" spans="1:64" s="9" customFormat="1" ht="12.75" hidden="1" outlineLevel="1">
      <c r="A348" s="37"/>
      <c r="B348" s="38"/>
      <c r="C348" s="38"/>
      <c r="D348" s="38"/>
      <c r="E348" s="38"/>
      <c r="F348" s="42" t="s">
        <v>301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1"/>
      <c r="W348" s="41"/>
      <c r="X348" s="41"/>
      <c r="Y348" s="41"/>
      <c r="Z348" s="41"/>
      <c r="AA348" s="41"/>
      <c r="AB348" s="41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40"/>
    </row>
    <row r="349" spans="1:64" s="9" customFormat="1" ht="12.75" hidden="1" outlineLevel="1">
      <c r="A349" s="37" t="s">
        <v>322</v>
      </c>
      <c r="B349" s="38"/>
      <c r="C349" s="38"/>
      <c r="D349" s="38"/>
      <c r="E349" s="38"/>
      <c r="F349" s="42" t="s">
        <v>315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1" t="s">
        <v>299</v>
      </c>
      <c r="W349" s="41"/>
      <c r="X349" s="41"/>
      <c r="Y349" s="41"/>
      <c r="Z349" s="41"/>
      <c r="AA349" s="41"/>
      <c r="AB349" s="41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40"/>
    </row>
    <row r="350" spans="1:64" s="9" customFormat="1" ht="12.75" hidden="1" outlineLevel="1">
      <c r="A350" s="37"/>
      <c r="B350" s="38"/>
      <c r="C350" s="38"/>
      <c r="D350" s="38"/>
      <c r="E350" s="38"/>
      <c r="F350" s="42" t="s">
        <v>301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1"/>
      <c r="W350" s="41"/>
      <c r="X350" s="41"/>
      <c r="Y350" s="41"/>
      <c r="Z350" s="41"/>
      <c r="AA350" s="41"/>
      <c r="AB350" s="41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40"/>
    </row>
    <row r="351" spans="1:64" s="9" customFormat="1" ht="12.75" hidden="1" outlineLevel="1">
      <c r="A351" s="37"/>
      <c r="B351" s="38"/>
      <c r="C351" s="38"/>
      <c r="D351" s="38"/>
      <c r="E351" s="38"/>
      <c r="F351" s="42" t="s">
        <v>311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1" t="s">
        <v>317</v>
      </c>
      <c r="W351" s="41"/>
      <c r="X351" s="41"/>
      <c r="Y351" s="41"/>
      <c r="Z351" s="41"/>
      <c r="AA351" s="41"/>
      <c r="AB351" s="41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40"/>
    </row>
    <row r="352" spans="1:64" s="9" customFormat="1" ht="12.75" hidden="1" outlineLevel="1">
      <c r="A352" s="37"/>
      <c r="B352" s="38"/>
      <c r="C352" s="38"/>
      <c r="D352" s="38"/>
      <c r="E352" s="38"/>
      <c r="F352" s="42" t="s">
        <v>316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1"/>
      <c r="W352" s="41"/>
      <c r="X352" s="41"/>
      <c r="Y352" s="41"/>
      <c r="Z352" s="41"/>
      <c r="AA352" s="41"/>
      <c r="AB352" s="41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40"/>
    </row>
    <row r="353" spans="1:64" s="9" customFormat="1" ht="12.75" hidden="1" outlineLevel="1">
      <c r="A353" s="37"/>
      <c r="B353" s="38"/>
      <c r="C353" s="38"/>
      <c r="D353" s="38"/>
      <c r="E353" s="38"/>
      <c r="F353" s="42" t="s">
        <v>301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1"/>
      <c r="W353" s="41"/>
      <c r="X353" s="41"/>
      <c r="Y353" s="41"/>
      <c r="Z353" s="41"/>
      <c r="AA353" s="41"/>
      <c r="AB353" s="41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40"/>
    </row>
    <row r="354" spans="1:64" s="9" customFormat="1" ht="12.75" hidden="1" outlineLevel="1">
      <c r="A354" s="37"/>
      <c r="B354" s="38"/>
      <c r="C354" s="38"/>
      <c r="D354" s="38"/>
      <c r="E354" s="38"/>
      <c r="F354" s="42" t="s">
        <v>318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1"/>
      <c r="W354" s="41"/>
      <c r="X354" s="41"/>
      <c r="Y354" s="41"/>
      <c r="Z354" s="41"/>
      <c r="AA354" s="41"/>
      <c r="AB354" s="41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1"/>
    </row>
    <row r="355" spans="1:64" s="9" customFormat="1" ht="12.75" hidden="1" outlineLevel="1">
      <c r="A355" s="37"/>
      <c r="B355" s="38"/>
      <c r="C355" s="38"/>
      <c r="D355" s="38"/>
      <c r="E355" s="38"/>
      <c r="F355" s="42" t="s">
        <v>319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1"/>
      <c r="W355" s="41"/>
      <c r="X355" s="41"/>
      <c r="Y355" s="41"/>
      <c r="Z355" s="41"/>
      <c r="AA355" s="41"/>
      <c r="AB355" s="41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1"/>
    </row>
    <row r="356" spans="1:64" s="9" customFormat="1" ht="12.75" hidden="1" outlineLevel="1">
      <c r="A356" s="37"/>
      <c r="B356" s="38"/>
      <c r="C356" s="38"/>
      <c r="D356" s="38"/>
      <c r="E356" s="38"/>
      <c r="F356" s="42" t="s">
        <v>320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1"/>
      <c r="W356" s="41"/>
      <c r="X356" s="41"/>
      <c r="Y356" s="41"/>
      <c r="Z356" s="41"/>
      <c r="AA356" s="41"/>
      <c r="AB356" s="41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1"/>
    </row>
    <row r="357" spans="1:64" s="9" customFormat="1" ht="12.75" hidden="1" outlineLevel="1">
      <c r="A357" s="37"/>
      <c r="B357" s="38"/>
      <c r="C357" s="38"/>
      <c r="D357" s="38"/>
      <c r="E357" s="38"/>
      <c r="F357" s="42" t="s">
        <v>321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1"/>
      <c r="W357" s="41"/>
      <c r="X357" s="41"/>
      <c r="Y357" s="41"/>
      <c r="Z357" s="41"/>
      <c r="AA357" s="41"/>
      <c r="AB357" s="41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1"/>
    </row>
    <row r="358" spans="1:64" s="9" customFormat="1" ht="12.75" hidden="1" outlineLevel="1">
      <c r="A358" s="37"/>
      <c r="B358" s="38"/>
      <c r="C358" s="38"/>
      <c r="D358" s="38"/>
      <c r="E358" s="38"/>
      <c r="F358" s="42" t="s">
        <v>291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1"/>
      <c r="W358" s="41"/>
      <c r="X358" s="41"/>
      <c r="Y358" s="41"/>
      <c r="Z358" s="41"/>
      <c r="AA358" s="41"/>
      <c r="AB358" s="41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1"/>
    </row>
    <row r="359" spans="1:64" s="9" customFormat="1" ht="12.75" hidden="1" outlineLevel="1">
      <c r="A359" s="37" t="s">
        <v>271</v>
      </c>
      <c r="B359" s="38"/>
      <c r="C359" s="38"/>
      <c r="D359" s="38"/>
      <c r="E359" s="38"/>
      <c r="F359" s="42" t="s">
        <v>323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1" t="s">
        <v>299</v>
      </c>
      <c r="W359" s="41"/>
      <c r="X359" s="41"/>
      <c r="Y359" s="41"/>
      <c r="Z359" s="41"/>
      <c r="AA359" s="41"/>
      <c r="AB359" s="41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40"/>
    </row>
    <row r="360" spans="1:64" s="9" customFormat="1" ht="12.75" hidden="1" outlineLevel="1">
      <c r="A360" s="37" t="s">
        <v>272</v>
      </c>
      <c r="B360" s="38"/>
      <c r="C360" s="38"/>
      <c r="D360" s="38"/>
      <c r="E360" s="38"/>
      <c r="F360" s="42" t="s">
        <v>145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1"/>
      <c r="W360" s="41"/>
      <c r="X360" s="41"/>
      <c r="Y360" s="41"/>
      <c r="Z360" s="41"/>
      <c r="AA360" s="41"/>
      <c r="AB360" s="41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40"/>
    </row>
    <row r="361" spans="1:64" s="9" customFormat="1" ht="12.75" hidden="1" outlineLevel="1">
      <c r="A361" s="37"/>
      <c r="B361" s="38"/>
      <c r="C361" s="38"/>
      <c r="D361" s="38"/>
      <c r="E361" s="38"/>
      <c r="F361" s="42" t="s">
        <v>146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1"/>
      <c r="W361" s="41"/>
      <c r="X361" s="41"/>
      <c r="Y361" s="41"/>
      <c r="Z361" s="41"/>
      <c r="AA361" s="41"/>
      <c r="AB361" s="41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40"/>
    </row>
    <row r="362" spans="1:64" s="9" customFormat="1" ht="12.75" hidden="1" outlineLevel="1">
      <c r="A362" s="37"/>
      <c r="B362" s="38"/>
      <c r="C362" s="38"/>
      <c r="D362" s="38"/>
      <c r="E362" s="38"/>
      <c r="F362" s="42" t="s">
        <v>147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1"/>
      <c r="W362" s="41"/>
      <c r="X362" s="41"/>
      <c r="Y362" s="41"/>
      <c r="Z362" s="41"/>
      <c r="AA362" s="41"/>
      <c r="AB362" s="41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40"/>
    </row>
    <row r="363" spans="1:64" s="9" customFormat="1" ht="12.75" hidden="1" outlineLevel="1">
      <c r="A363" s="37"/>
      <c r="B363" s="38"/>
      <c r="C363" s="38"/>
      <c r="D363" s="38"/>
      <c r="E363" s="38"/>
      <c r="F363" s="42" t="s">
        <v>324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1"/>
      <c r="W363" s="41"/>
      <c r="X363" s="41"/>
      <c r="Y363" s="41"/>
      <c r="Z363" s="41"/>
      <c r="AA363" s="41"/>
      <c r="AB363" s="41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40"/>
    </row>
    <row r="364" spans="1:64" s="9" customFormat="1" ht="12.75" hidden="1" outlineLevel="1">
      <c r="A364" s="37" t="s">
        <v>325</v>
      </c>
      <c r="B364" s="38"/>
      <c r="C364" s="38"/>
      <c r="D364" s="38"/>
      <c r="E364" s="38"/>
      <c r="F364" s="42" t="s">
        <v>326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1" t="s">
        <v>173</v>
      </c>
      <c r="W364" s="41"/>
      <c r="X364" s="41"/>
      <c r="Y364" s="41"/>
      <c r="Z364" s="41"/>
      <c r="AA364" s="41"/>
      <c r="AB364" s="41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40"/>
    </row>
    <row r="365" spans="1:64" s="9" customFormat="1" ht="12.75" hidden="1" outlineLevel="1">
      <c r="A365" s="37"/>
      <c r="B365" s="38"/>
      <c r="C365" s="38"/>
      <c r="D365" s="38"/>
      <c r="E365" s="38"/>
      <c r="F365" s="42" t="s">
        <v>150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1"/>
      <c r="W365" s="41"/>
      <c r="X365" s="41"/>
      <c r="Y365" s="41"/>
      <c r="Z365" s="41"/>
      <c r="AA365" s="41"/>
      <c r="AB365" s="41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40"/>
    </row>
    <row r="366" spans="1:64" s="9" customFormat="1" ht="12.75" hidden="1" outlineLevel="1">
      <c r="A366" s="37" t="s">
        <v>327</v>
      </c>
      <c r="B366" s="38"/>
      <c r="C366" s="38"/>
      <c r="D366" s="38"/>
      <c r="E366" s="38"/>
      <c r="F366" s="42" t="s">
        <v>328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5" t="s">
        <v>174</v>
      </c>
      <c r="W366" s="45"/>
      <c r="X366" s="45"/>
      <c r="Y366" s="45"/>
      <c r="Z366" s="45"/>
      <c r="AA366" s="45"/>
      <c r="AB366" s="45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40"/>
    </row>
    <row r="367" spans="1:64" s="9" customFormat="1" ht="12.75" hidden="1" outlineLevel="1">
      <c r="A367" s="37"/>
      <c r="B367" s="38"/>
      <c r="C367" s="38"/>
      <c r="D367" s="38"/>
      <c r="E367" s="38"/>
      <c r="F367" s="42" t="s">
        <v>261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5"/>
      <c r="W367" s="45"/>
      <c r="X367" s="45"/>
      <c r="Y367" s="45"/>
      <c r="Z367" s="45"/>
      <c r="AA367" s="45"/>
      <c r="AB367" s="45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40"/>
    </row>
    <row r="368" spans="1:64" s="9" customFormat="1" ht="12.75" hidden="1" outlineLevel="1">
      <c r="A368" s="37"/>
      <c r="B368" s="38"/>
      <c r="C368" s="38"/>
      <c r="D368" s="38"/>
      <c r="E368" s="38"/>
      <c r="F368" s="42" t="s">
        <v>262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5"/>
      <c r="W368" s="45"/>
      <c r="X368" s="45"/>
      <c r="Y368" s="45"/>
      <c r="Z368" s="45"/>
      <c r="AA368" s="45"/>
      <c r="AB368" s="45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40"/>
    </row>
    <row r="369" spans="1:64" s="9" customFormat="1" ht="12.75" hidden="1" outlineLevel="1">
      <c r="A369" s="37" t="s">
        <v>330</v>
      </c>
      <c r="B369" s="38"/>
      <c r="C369" s="38"/>
      <c r="D369" s="38"/>
      <c r="E369" s="38"/>
      <c r="F369" s="42" t="s">
        <v>329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1"/>
      <c r="W369" s="41"/>
      <c r="X369" s="41"/>
      <c r="Y369" s="41"/>
      <c r="Z369" s="41"/>
      <c r="AA369" s="41"/>
      <c r="AB369" s="41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1"/>
    </row>
    <row r="370" spans="1:64" s="9" customFormat="1" ht="12.75" hidden="1" outlineLevel="1">
      <c r="A370" s="37"/>
      <c r="B370" s="38"/>
      <c r="C370" s="38"/>
      <c r="D370" s="38"/>
      <c r="E370" s="38"/>
      <c r="F370" s="42" t="s">
        <v>157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1"/>
      <c r="W370" s="41"/>
      <c r="X370" s="41"/>
      <c r="Y370" s="41"/>
      <c r="Z370" s="41"/>
      <c r="AA370" s="41"/>
      <c r="AB370" s="41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1"/>
    </row>
    <row r="371" spans="1:64" s="9" customFormat="1" ht="12.75" hidden="1" outlineLevel="1">
      <c r="A371" s="37"/>
      <c r="B371" s="38"/>
      <c r="C371" s="38"/>
      <c r="D371" s="38"/>
      <c r="E371" s="38"/>
      <c r="F371" s="42" t="s">
        <v>158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1"/>
      <c r="W371" s="41"/>
      <c r="X371" s="41"/>
      <c r="Y371" s="41"/>
      <c r="Z371" s="41"/>
      <c r="AA371" s="41"/>
      <c r="AB371" s="41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1"/>
    </row>
    <row r="372" spans="1:64" s="9" customFormat="1" ht="12.75" hidden="1" outlineLevel="1">
      <c r="A372" s="37"/>
      <c r="B372" s="38"/>
      <c r="C372" s="38"/>
      <c r="D372" s="38"/>
      <c r="E372" s="38"/>
      <c r="F372" s="42" t="s">
        <v>159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1"/>
      <c r="W372" s="41"/>
      <c r="X372" s="41"/>
      <c r="Y372" s="41"/>
      <c r="Z372" s="41"/>
      <c r="AA372" s="41"/>
      <c r="AB372" s="41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1"/>
    </row>
    <row r="373" spans="1:64" s="9" customFormat="1" ht="12.75" hidden="1" outlineLevel="1">
      <c r="A373" s="37" t="s">
        <v>273</v>
      </c>
      <c r="B373" s="38"/>
      <c r="C373" s="38"/>
      <c r="D373" s="38"/>
      <c r="E373" s="38"/>
      <c r="F373" s="42" t="s">
        <v>331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1" t="s">
        <v>299</v>
      </c>
      <c r="W373" s="41"/>
      <c r="X373" s="41"/>
      <c r="Y373" s="41"/>
      <c r="Z373" s="41"/>
      <c r="AA373" s="41"/>
      <c r="AB373" s="41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40"/>
    </row>
    <row r="374" spans="1:64" s="9" customFormat="1" ht="12.75" hidden="1" outlineLevel="1">
      <c r="A374" s="37"/>
      <c r="B374" s="38"/>
      <c r="C374" s="38"/>
      <c r="D374" s="38"/>
      <c r="E374" s="38"/>
      <c r="F374" s="42" t="s">
        <v>332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1"/>
      <c r="W374" s="41"/>
      <c r="X374" s="41"/>
      <c r="Y374" s="41"/>
      <c r="Z374" s="41"/>
      <c r="AA374" s="41"/>
      <c r="AB374" s="41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40"/>
    </row>
    <row r="375" spans="1:64" s="9" customFormat="1" ht="12.75" hidden="1" outlineLevel="1">
      <c r="A375" s="37"/>
      <c r="B375" s="38"/>
      <c r="C375" s="38"/>
      <c r="D375" s="38"/>
      <c r="E375" s="38"/>
      <c r="F375" s="42" t="s">
        <v>118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1"/>
      <c r="W375" s="41"/>
      <c r="X375" s="41"/>
      <c r="Y375" s="41"/>
      <c r="Z375" s="41"/>
      <c r="AA375" s="41"/>
      <c r="AB375" s="41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40"/>
    </row>
    <row r="376" spans="1:64" s="9" customFormat="1" ht="12.75" hidden="1" outlineLevel="1">
      <c r="A376" s="37" t="s">
        <v>335</v>
      </c>
      <c r="B376" s="38"/>
      <c r="C376" s="38"/>
      <c r="D376" s="38"/>
      <c r="E376" s="38"/>
      <c r="F376" s="42" t="s">
        <v>333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1" t="s">
        <v>299</v>
      </c>
      <c r="W376" s="41"/>
      <c r="X376" s="41"/>
      <c r="Y376" s="41"/>
      <c r="Z376" s="41"/>
      <c r="AA376" s="41"/>
      <c r="AB376" s="41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40"/>
    </row>
    <row r="377" spans="1:64" s="9" customFormat="1" ht="12.75" hidden="1" outlineLevel="1">
      <c r="A377" s="37"/>
      <c r="B377" s="38"/>
      <c r="C377" s="38"/>
      <c r="D377" s="38"/>
      <c r="E377" s="38"/>
      <c r="F377" s="42" t="s">
        <v>334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1"/>
      <c r="W377" s="41"/>
      <c r="X377" s="41"/>
      <c r="Y377" s="41"/>
      <c r="Z377" s="41"/>
      <c r="AA377" s="41"/>
      <c r="AB377" s="41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40"/>
    </row>
    <row r="378" spans="1:64" s="9" customFormat="1" ht="12.75" hidden="1" outlineLevel="1">
      <c r="A378" s="37" t="s">
        <v>336</v>
      </c>
      <c r="B378" s="38"/>
      <c r="C378" s="38"/>
      <c r="D378" s="38"/>
      <c r="E378" s="38"/>
      <c r="F378" s="42" t="s">
        <v>333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1" t="s">
        <v>299</v>
      </c>
      <c r="W378" s="41"/>
      <c r="X378" s="41"/>
      <c r="Y378" s="41"/>
      <c r="Z378" s="41"/>
      <c r="AA378" s="41"/>
      <c r="AB378" s="41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40"/>
    </row>
    <row r="379" spans="1:64" s="9" customFormat="1" ht="12.75" hidden="1" outlineLevel="1">
      <c r="A379" s="37"/>
      <c r="B379" s="38"/>
      <c r="C379" s="38"/>
      <c r="D379" s="38"/>
      <c r="E379" s="38"/>
      <c r="F379" s="42" t="s">
        <v>337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1"/>
      <c r="W379" s="41"/>
      <c r="X379" s="41"/>
      <c r="Y379" s="41"/>
      <c r="Z379" s="41"/>
      <c r="AA379" s="41"/>
      <c r="AB379" s="41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40"/>
    </row>
    <row r="380" spans="1:64" s="9" customFormat="1" ht="12.75" hidden="1" outlineLevel="1">
      <c r="A380" s="37" t="s">
        <v>339</v>
      </c>
      <c r="B380" s="38"/>
      <c r="C380" s="38"/>
      <c r="D380" s="38"/>
      <c r="E380" s="38"/>
      <c r="F380" s="42" t="s">
        <v>338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5" t="s">
        <v>299</v>
      </c>
      <c r="W380" s="45"/>
      <c r="X380" s="45"/>
      <c r="Y380" s="45"/>
      <c r="Z380" s="45"/>
      <c r="AA380" s="45"/>
      <c r="AB380" s="45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40"/>
    </row>
    <row r="381" spans="1:64" s="9" customFormat="1" ht="12.75" hidden="1" outlineLevel="1">
      <c r="A381" s="37"/>
      <c r="B381" s="38"/>
      <c r="C381" s="38"/>
      <c r="D381" s="38"/>
      <c r="E381" s="38"/>
      <c r="F381" s="42" t="s">
        <v>307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5"/>
      <c r="W381" s="45"/>
      <c r="X381" s="45"/>
      <c r="Y381" s="45"/>
      <c r="Z381" s="45"/>
      <c r="AA381" s="45"/>
      <c r="AB381" s="45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40"/>
    </row>
    <row r="382" spans="1:64" s="9" customFormat="1" ht="12.75" hidden="1" outlineLevel="1">
      <c r="A382" s="43"/>
      <c r="B382" s="44"/>
      <c r="C382" s="44"/>
      <c r="D382" s="44"/>
      <c r="E382" s="44"/>
      <c r="F382" s="49" t="s">
        <v>308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6"/>
      <c r="W382" s="46"/>
      <c r="X382" s="46"/>
      <c r="Y382" s="46"/>
      <c r="Z382" s="46"/>
      <c r="AA382" s="46"/>
      <c r="AB382" s="46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8"/>
    </row>
    <row r="383" spans="1:64" s="9" customFormat="1" ht="12.75" hidden="1" outlineLevel="1">
      <c r="A383" s="37" t="s">
        <v>276</v>
      </c>
      <c r="B383" s="38"/>
      <c r="C383" s="38"/>
      <c r="D383" s="38"/>
      <c r="E383" s="38"/>
      <c r="F383" s="42" t="s">
        <v>340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1"/>
      <c r="W383" s="41"/>
      <c r="X383" s="41"/>
      <c r="Y383" s="41"/>
      <c r="Z383" s="41"/>
      <c r="AA383" s="41"/>
      <c r="AB383" s="41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40"/>
    </row>
    <row r="384" spans="1:64" s="9" customFormat="1" ht="12.75" hidden="1" outlineLevel="1">
      <c r="A384" s="37"/>
      <c r="B384" s="38"/>
      <c r="C384" s="38"/>
      <c r="D384" s="38"/>
      <c r="E384" s="38"/>
      <c r="F384" s="42" t="s">
        <v>341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1"/>
      <c r="W384" s="41"/>
      <c r="X384" s="41"/>
      <c r="Y384" s="41"/>
      <c r="Z384" s="41"/>
      <c r="AA384" s="41"/>
      <c r="AB384" s="41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40"/>
    </row>
    <row r="385" spans="1:64" s="9" customFormat="1" ht="12.75" hidden="1" outlineLevel="1">
      <c r="A385" s="37"/>
      <c r="B385" s="38"/>
      <c r="C385" s="38"/>
      <c r="D385" s="38"/>
      <c r="E385" s="38"/>
      <c r="F385" s="42" t="s">
        <v>118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1"/>
      <c r="W385" s="41"/>
      <c r="X385" s="41"/>
      <c r="Y385" s="41"/>
      <c r="Z385" s="41"/>
      <c r="AA385" s="41"/>
      <c r="AB385" s="41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40"/>
    </row>
    <row r="386" spans="1:64" s="9" customFormat="1" ht="12.75" hidden="1" outlineLevel="1">
      <c r="A386" s="37" t="s">
        <v>344</v>
      </c>
      <c r="B386" s="38"/>
      <c r="C386" s="38"/>
      <c r="D386" s="38"/>
      <c r="E386" s="38"/>
      <c r="F386" s="42" t="s">
        <v>342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1" t="s">
        <v>299</v>
      </c>
      <c r="W386" s="41"/>
      <c r="X386" s="41"/>
      <c r="Y386" s="41"/>
      <c r="Z386" s="41"/>
      <c r="AA386" s="41"/>
      <c r="AB386" s="41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40"/>
    </row>
    <row r="387" spans="1:64" s="9" customFormat="1" ht="12.75" hidden="1" outlineLevel="1">
      <c r="A387" s="37"/>
      <c r="B387" s="38"/>
      <c r="C387" s="38"/>
      <c r="D387" s="38"/>
      <c r="E387" s="38"/>
      <c r="F387" s="42" t="s">
        <v>291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1"/>
      <c r="W387" s="41"/>
      <c r="X387" s="41"/>
      <c r="Y387" s="41"/>
      <c r="Z387" s="41"/>
      <c r="AA387" s="41"/>
      <c r="AB387" s="41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40"/>
    </row>
    <row r="388" spans="1:64" s="9" customFormat="1" ht="12.75" hidden="1" outlineLevel="1">
      <c r="A388" s="37" t="s">
        <v>345</v>
      </c>
      <c r="B388" s="38"/>
      <c r="C388" s="38"/>
      <c r="D388" s="38"/>
      <c r="E388" s="38"/>
      <c r="F388" s="42" t="s">
        <v>343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1" t="s">
        <v>299</v>
      </c>
      <c r="W388" s="41"/>
      <c r="X388" s="41"/>
      <c r="Y388" s="41"/>
      <c r="Z388" s="41"/>
      <c r="AA388" s="41"/>
      <c r="AB388" s="41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40"/>
    </row>
    <row r="389" spans="1:64" s="9" customFormat="1" ht="12.75" hidden="1" outlineLevel="1">
      <c r="A389" s="37"/>
      <c r="B389" s="38"/>
      <c r="C389" s="38"/>
      <c r="D389" s="38"/>
      <c r="E389" s="38"/>
      <c r="F389" s="42" t="s">
        <v>102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1"/>
      <c r="W389" s="41"/>
      <c r="X389" s="41"/>
      <c r="Y389" s="41"/>
      <c r="Z389" s="41"/>
      <c r="AA389" s="41"/>
      <c r="AB389" s="41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40"/>
    </row>
    <row r="390" spans="1:64" s="9" customFormat="1" ht="12.75" hidden="1" outlineLevel="1">
      <c r="A390" s="37" t="s">
        <v>347</v>
      </c>
      <c r="B390" s="38"/>
      <c r="C390" s="38"/>
      <c r="D390" s="38"/>
      <c r="E390" s="38"/>
      <c r="F390" s="42" t="s">
        <v>269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1"/>
      <c r="W390" s="41"/>
      <c r="X390" s="41"/>
      <c r="Y390" s="41"/>
      <c r="Z390" s="41"/>
      <c r="AA390" s="41"/>
      <c r="AB390" s="41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40"/>
    </row>
    <row r="391" spans="1:64" s="9" customFormat="1" ht="12.75" hidden="1" outlineLevel="1">
      <c r="A391" s="37"/>
      <c r="B391" s="38"/>
      <c r="C391" s="38"/>
      <c r="D391" s="38"/>
      <c r="E391" s="38"/>
      <c r="F391" s="42" t="s">
        <v>346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1"/>
      <c r="W391" s="41"/>
      <c r="X391" s="41"/>
      <c r="Y391" s="41"/>
      <c r="Z391" s="41"/>
      <c r="AA391" s="41"/>
      <c r="AB391" s="41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40"/>
    </row>
    <row r="392" spans="1:64" s="9" customFormat="1" ht="12.75" hidden="1" outlineLevel="1">
      <c r="A392" s="37"/>
      <c r="B392" s="38"/>
      <c r="C392" s="38"/>
      <c r="D392" s="38"/>
      <c r="E392" s="38"/>
      <c r="F392" s="42" t="s">
        <v>118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1"/>
      <c r="W392" s="41"/>
      <c r="X392" s="41"/>
      <c r="Y392" s="41"/>
      <c r="Z392" s="41"/>
      <c r="AA392" s="41"/>
      <c r="AB392" s="41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40"/>
    </row>
    <row r="393" spans="1:64" s="9" customFormat="1" ht="12.75" hidden="1" outlineLevel="1">
      <c r="A393" s="37" t="s">
        <v>348</v>
      </c>
      <c r="B393" s="38"/>
      <c r="C393" s="38"/>
      <c r="D393" s="38"/>
      <c r="E393" s="38"/>
      <c r="F393" s="42" t="s">
        <v>333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1" t="s">
        <v>299</v>
      </c>
      <c r="W393" s="41"/>
      <c r="X393" s="41"/>
      <c r="Y393" s="41"/>
      <c r="Z393" s="41"/>
      <c r="AA393" s="41"/>
      <c r="AB393" s="41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40"/>
    </row>
    <row r="394" spans="1:64" s="9" customFormat="1" ht="12.75" hidden="1" outlineLevel="1">
      <c r="A394" s="37"/>
      <c r="B394" s="38"/>
      <c r="C394" s="38"/>
      <c r="D394" s="38"/>
      <c r="E394" s="38"/>
      <c r="F394" s="42" t="s">
        <v>334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1"/>
      <c r="W394" s="41"/>
      <c r="X394" s="41"/>
      <c r="Y394" s="41"/>
      <c r="Z394" s="41"/>
      <c r="AA394" s="41"/>
      <c r="AB394" s="41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40"/>
    </row>
    <row r="395" spans="1:64" s="9" customFormat="1" ht="12.75" hidden="1" outlineLevel="1">
      <c r="A395" s="37" t="s">
        <v>349</v>
      </c>
      <c r="B395" s="38"/>
      <c r="C395" s="38"/>
      <c r="D395" s="38"/>
      <c r="E395" s="38"/>
      <c r="F395" s="42" t="s">
        <v>333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1" t="s">
        <v>299</v>
      </c>
      <c r="W395" s="41"/>
      <c r="X395" s="41"/>
      <c r="Y395" s="41"/>
      <c r="Z395" s="41"/>
      <c r="AA395" s="41"/>
      <c r="AB395" s="41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40"/>
    </row>
    <row r="396" spans="1:64" s="9" customFormat="1" ht="12.75" hidden="1" outlineLevel="1">
      <c r="A396" s="37"/>
      <c r="B396" s="38"/>
      <c r="C396" s="38"/>
      <c r="D396" s="38"/>
      <c r="E396" s="38"/>
      <c r="F396" s="42" t="s">
        <v>337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1"/>
      <c r="W396" s="41"/>
      <c r="X396" s="41"/>
      <c r="Y396" s="41"/>
      <c r="Z396" s="41"/>
      <c r="AA396" s="41"/>
      <c r="AB396" s="41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40"/>
    </row>
    <row r="397" spans="1:64" s="9" customFormat="1" ht="12.75" hidden="1" outlineLevel="1">
      <c r="A397" s="37" t="s">
        <v>350</v>
      </c>
      <c r="B397" s="38"/>
      <c r="C397" s="38"/>
      <c r="D397" s="38"/>
      <c r="E397" s="38"/>
      <c r="F397" s="42" t="s">
        <v>338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5" t="s">
        <v>299</v>
      </c>
      <c r="W397" s="45"/>
      <c r="X397" s="45"/>
      <c r="Y397" s="45"/>
      <c r="Z397" s="45"/>
      <c r="AA397" s="45"/>
      <c r="AB397" s="45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40"/>
    </row>
    <row r="398" spans="1:64" s="9" customFormat="1" ht="12.75" hidden="1" outlineLevel="1">
      <c r="A398" s="37"/>
      <c r="B398" s="38"/>
      <c r="C398" s="38"/>
      <c r="D398" s="38"/>
      <c r="E398" s="38"/>
      <c r="F398" s="42" t="s">
        <v>307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5"/>
      <c r="W398" s="45"/>
      <c r="X398" s="45"/>
      <c r="Y398" s="45"/>
      <c r="Z398" s="45"/>
      <c r="AA398" s="45"/>
      <c r="AB398" s="45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40"/>
    </row>
    <row r="399" spans="1:64" s="9" customFormat="1" ht="12.75" hidden="1" outlineLevel="1">
      <c r="A399" s="37"/>
      <c r="B399" s="38"/>
      <c r="C399" s="38"/>
      <c r="D399" s="38"/>
      <c r="E399" s="38"/>
      <c r="F399" s="42" t="s">
        <v>308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5"/>
      <c r="W399" s="45"/>
      <c r="X399" s="45"/>
      <c r="Y399" s="45"/>
      <c r="Z399" s="45"/>
      <c r="AA399" s="45"/>
      <c r="AB399" s="45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40"/>
    </row>
    <row r="400" spans="1:64" s="9" customFormat="1" ht="12.75" hidden="1" outlineLevel="1">
      <c r="A400" s="37" t="s">
        <v>351</v>
      </c>
      <c r="B400" s="38"/>
      <c r="C400" s="38"/>
      <c r="D400" s="38"/>
      <c r="E400" s="38"/>
      <c r="F400" s="42" t="s">
        <v>352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1"/>
      <c r="W400" s="41"/>
      <c r="X400" s="41"/>
      <c r="Y400" s="41"/>
      <c r="Z400" s="41"/>
      <c r="AA400" s="41"/>
      <c r="AB400" s="41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40"/>
    </row>
    <row r="401" spans="1:64" s="9" customFormat="1" ht="12.75" hidden="1" outlineLevel="1">
      <c r="A401" s="37"/>
      <c r="B401" s="38"/>
      <c r="C401" s="38"/>
      <c r="D401" s="38"/>
      <c r="E401" s="38"/>
      <c r="F401" s="42" t="s">
        <v>353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1"/>
      <c r="W401" s="41"/>
      <c r="X401" s="41"/>
      <c r="Y401" s="41"/>
      <c r="Z401" s="41"/>
      <c r="AA401" s="41"/>
      <c r="AB401" s="41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40"/>
    </row>
    <row r="402" spans="1:64" s="9" customFormat="1" ht="12.75" hidden="1" outlineLevel="1">
      <c r="A402" s="37"/>
      <c r="B402" s="38"/>
      <c r="C402" s="38"/>
      <c r="D402" s="38"/>
      <c r="E402" s="38"/>
      <c r="F402" s="42" t="s">
        <v>354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1"/>
      <c r="W402" s="41"/>
      <c r="X402" s="41"/>
      <c r="Y402" s="41"/>
      <c r="Z402" s="41"/>
      <c r="AA402" s="41"/>
      <c r="AB402" s="41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40"/>
    </row>
    <row r="403" spans="1:64" s="9" customFormat="1" ht="12.75" hidden="1" outlineLevel="1">
      <c r="A403" s="37"/>
      <c r="B403" s="38"/>
      <c r="C403" s="38"/>
      <c r="D403" s="38"/>
      <c r="E403" s="38"/>
      <c r="F403" s="42" t="s">
        <v>118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1"/>
      <c r="W403" s="41"/>
      <c r="X403" s="41"/>
      <c r="Y403" s="41"/>
      <c r="Z403" s="41"/>
      <c r="AA403" s="41"/>
      <c r="AB403" s="41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40"/>
    </row>
    <row r="404" spans="1:64" s="9" customFormat="1" ht="12.75" hidden="1" outlineLevel="1">
      <c r="A404" s="37" t="s">
        <v>355</v>
      </c>
      <c r="B404" s="38"/>
      <c r="C404" s="38"/>
      <c r="D404" s="38"/>
      <c r="E404" s="38"/>
      <c r="F404" s="42" t="s">
        <v>333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1" t="s">
        <v>299</v>
      </c>
      <c r="W404" s="41"/>
      <c r="X404" s="41"/>
      <c r="Y404" s="41"/>
      <c r="Z404" s="41"/>
      <c r="AA404" s="41"/>
      <c r="AB404" s="41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40"/>
    </row>
    <row r="405" spans="1:64" s="9" customFormat="1" ht="12.75" hidden="1" outlineLevel="1">
      <c r="A405" s="37"/>
      <c r="B405" s="38"/>
      <c r="C405" s="38"/>
      <c r="D405" s="38"/>
      <c r="E405" s="38"/>
      <c r="F405" s="42" t="s">
        <v>334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1"/>
      <c r="W405" s="41"/>
      <c r="X405" s="41"/>
      <c r="Y405" s="41"/>
      <c r="Z405" s="41"/>
      <c r="AA405" s="41"/>
      <c r="AB405" s="41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40"/>
    </row>
    <row r="406" spans="1:64" s="9" customFormat="1" ht="12.75" hidden="1" outlineLevel="1">
      <c r="A406" s="37" t="s">
        <v>356</v>
      </c>
      <c r="B406" s="38"/>
      <c r="C406" s="38"/>
      <c r="D406" s="38"/>
      <c r="E406" s="38"/>
      <c r="F406" s="42" t="s">
        <v>333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1" t="s">
        <v>299</v>
      </c>
      <c r="W406" s="41"/>
      <c r="X406" s="41"/>
      <c r="Y406" s="41"/>
      <c r="Z406" s="41"/>
      <c r="AA406" s="41"/>
      <c r="AB406" s="41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40"/>
    </row>
    <row r="407" spans="1:64" s="9" customFormat="1" ht="12.75" hidden="1" outlineLevel="1">
      <c r="A407" s="37"/>
      <c r="B407" s="38"/>
      <c r="C407" s="38"/>
      <c r="D407" s="38"/>
      <c r="E407" s="38"/>
      <c r="F407" s="42" t="s">
        <v>337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1"/>
      <c r="W407" s="41"/>
      <c r="X407" s="41"/>
      <c r="Y407" s="41"/>
      <c r="Z407" s="41"/>
      <c r="AA407" s="41"/>
      <c r="AB407" s="41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40"/>
    </row>
    <row r="408" spans="1:64" s="9" customFormat="1" ht="12.75" hidden="1" outlineLevel="1">
      <c r="A408" s="37" t="s">
        <v>357</v>
      </c>
      <c r="B408" s="38"/>
      <c r="C408" s="38"/>
      <c r="D408" s="38"/>
      <c r="E408" s="38"/>
      <c r="F408" s="42" t="s">
        <v>338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5" t="s">
        <v>299</v>
      </c>
      <c r="W408" s="45"/>
      <c r="X408" s="45"/>
      <c r="Y408" s="45"/>
      <c r="Z408" s="45"/>
      <c r="AA408" s="45"/>
      <c r="AB408" s="45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40"/>
    </row>
    <row r="409" spans="1:64" s="9" customFormat="1" ht="12.75" hidden="1" outlineLevel="1">
      <c r="A409" s="37"/>
      <c r="B409" s="38"/>
      <c r="C409" s="38"/>
      <c r="D409" s="38"/>
      <c r="E409" s="38"/>
      <c r="F409" s="42" t="s">
        <v>307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5"/>
      <c r="W409" s="45"/>
      <c r="X409" s="45"/>
      <c r="Y409" s="45"/>
      <c r="Z409" s="45"/>
      <c r="AA409" s="45"/>
      <c r="AB409" s="45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40"/>
    </row>
    <row r="410" spans="1:64" s="9" customFormat="1" ht="12.75" hidden="1" outlineLevel="1">
      <c r="A410" s="37"/>
      <c r="B410" s="38"/>
      <c r="C410" s="38"/>
      <c r="D410" s="38"/>
      <c r="E410" s="38"/>
      <c r="F410" s="42" t="s">
        <v>308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5"/>
      <c r="W410" s="45"/>
      <c r="X410" s="45"/>
      <c r="Y410" s="45"/>
      <c r="Z410" s="45"/>
      <c r="AA410" s="45"/>
      <c r="AB410" s="45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40"/>
    </row>
    <row r="411" spans="1:64" s="9" customFormat="1" ht="12.75" hidden="1" outlineLevel="1">
      <c r="A411" s="37" t="s">
        <v>358</v>
      </c>
      <c r="B411" s="38"/>
      <c r="C411" s="38"/>
      <c r="D411" s="38"/>
      <c r="E411" s="38"/>
      <c r="F411" s="42" t="s">
        <v>57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1" t="s">
        <v>299</v>
      </c>
      <c r="W411" s="41"/>
      <c r="X411" s="41"/>
      <c r="Y411" s="41"/>
      <c r="Z411" s="41"/>
      <c r="AA411" s="41"/>
      <c r="AB411" s="41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40"/>
    </row>
    <row r="412" spans="1:64" s="9" customFormat="1" ht="12.75" hidden="1" outlineLevel="1">
      <c r="A412" s="37" t="s">
        <v>360</v>
      </c>
      <c r="B412" s="38"/>
      <c r="C412" s="38"/>
      <c r="D412" s="38"/>
      <c r="E412" s="38"/>
      <c r="F412" s="42" t="s">
        <v>61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1" t="s">
        <v>280</v>
      </c>
      <c r="W412" s="41"/>
      <c r="X412" s="41"/>
      <c r="Y412" s="41"/>
      <c r="Z412" s="41"/>
      <c r="AA412" s="41"/>
      <c r="AB412" s="41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40"/>
    </row>
    <row r="413" spans="1:64" s="9" customFormat="1" ht="12.75" hidden="1" outlineLevel="1">
      <c r="A413" s="37"/>
      <c r="B413" s="38"/>
      <c r="C413" s="38"/>
      <c r="D413" s="38"/>
      <c r="E413" s="38"/>
      <c r="F413" s="42" t="s">
        <v>62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1"/>
      <c r="W413" s="41"/>
      <c r="X413" s="41"/>
      <c r="Y413" s="41"/>
      <c r="Z413" s="41"/>
      <c r="AA413" s="41"/>
      <c r="AB413" s="41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40"/>
    </row>
    <row r="414" spans="1:64" s="9" customFormat="1" ht="12.75" hidden="1" outlineLevel="1">
      <c r="A414" s="37"/>
      <c r="B414" s="38"/>
      <c r="C414" s="38"/>
      <c r="D414" s="38"/>
      <c r="E414" s="38"/>
      <c r="F414" s="42" t="s">
        <v>359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1"/>
      <c r="W414" s="41"/>
      <c r="X414" s="41"/>
      <c r="Y414" s="41"/>
      <c r="Z414" s="41"/>
      <c r="AA414" s="41"/>
      <c r="AB414" s="41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40"/>
    </row>
    <row r="415" spans="1:64" s="9" customFormat="1" ht="12.75" hidden="1" outlineLevel="1">
      <c r="A415" s="37"/>
      <c r="B415" s="38"/>
      <c r="C415" s="38"/>
      <c r="D415" s="38"/>
      <c r="E415" s="38"/>
      <c r="F415" s="42" t="s">
        <v>275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1"/>
      <c r="W415" s="41"/>
      <c r="X415" s="41"/>
      <c r="Y415" s="41"/>
      <c r="Z415" s="41"/>
      <c r="AA415" s="41"/>
      <c r="AB415" s="41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40"/>
    </row>
    <row r="416" spans="1:64" s="9" customFormat="1" ht="12.75" hidden="1" outlineLevel="1">
      <c r="A416" s="37" t="s">
        <v>364</v>
      </c>
      <c r="B416" s="38"/>
      <c r="C416" s="38"/>
      <c r="D416" s="38"/>
      <c r="E416" s="38"/>
      <c r="F416" s="42" t="s">
        <v>133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1"/>
      <c r="W416" s="41"/>
      <c r="X416" s="41"/>
      <c r="Y416" s="41"/>
      <c r="Z416" s="41"/>
      <c r="AA416" s="41"/>
      <c r="AB416" s="41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1"/>
    </row>
    <row r="417" spans="1:64" s="9" customFormat="1" ht="12.75" hidden="1" outlineLevel="1">
      <c r="A417" s="37"/>
      <c r="B417" s="38"/>
      <c r="C417" s="38"/>
      <c r="D417" s="38"/>
      <c r="E417" s="38"/>
      <c r="F417" s="42" t="s">
        <v>134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1"/>
      <c r="W417" s="41"/>
      <c r="X417" s="41"/>
      <c r="Y417" s="41"/>
      <c r="Z417" s="41"/>
      <c r="AA417" s="41"/>
      <c r="AB417" s="41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1"/>
    </row>
    <row r="418" spans="1:64" s="9" customFormat="1" ht="12.75" hidden="1" outlineLevel="1">
      <c r="A418" s="37"/>
      <c r="B418" s="38"/>
      <c r="C418" s="38"/>
      <c r="D418" s="38"/>
      <c r="E418" s="38"/>
      <c r="F418" s="42" t="s">
        <v>135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1"/>
      <c r="W418" s="41"/>
      <c r="X418" s="41"/>
      <c r="Y418" s="41"/>
      <c r="Z418" s="41"/>
      <c r="AA418" s="41"/>
      <c r="AB418" s="41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1"/>
    </row>
    <row r="419" spans="1:64" s="9" customFormat="1" ht="12.75" hidden="1" outlineLevel="1">
      <c r="A419" s="37"/>
      <c r="B419" s="38"/>
      <c r="C419" s="38"/>
      <c r="D419" s="38"/>
      <c r="E419" s="38"/>
      <c r="F419" s="42" t="s">
        <v>361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1"/>
      <c r="W419" s="41"/>
      <c r="X419" s="41"/>
      <c r="Y419" s="41"/>
      <c r="Z419" s="41"/>
      <c r="AA419" s="41"/>
      <c r="AB419" s="41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1"/>
    </row>
    <row r="420" spans="1:64" s="9" customFormat="1" ht="12.75" hidden="1" outlineLevel="1">
      <c r="A420" s="37"/>
      <c r="B420" s="38"/>
      <c r="C420" s="38"/>
      <c r="D420" s="38"/>
      <c r="E420" s="38"/>
      <c r="F420" s="42" t="s">
        <v>362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1"/>
      <c r="W420" s="41"/>
      <c r="X420" s="41"/>
      <c r="Y420" s="41"/>
      <c r="Z420" s="41"/>
      <c r="AA420" s="41"/>
      <c r="AB420" s="41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1"/>
    </row>
    <row r="421" spans="1:64" s="9" customFormat="1" ht="12.75" hidden="1" outlineLevel="1">
      <c r="A421" s="43"/>
      <c r="B421" s="44"/>
      <c r="C421" s="44"/>
      <c r="D421" s="44"/>
      <c r="E421" s="44"/>
      <c r="F421" s="49" t="s">
        <v>363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52"/>
      <c r="W421" s="52"/>
      <c r="X421" s="52"/>
      <c r="Y421" s="52"/>
      <c r="Z421" s="52"/>
      <c r="AA421" s="52"/>
      <c r="AB421" s="52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4"/>
    </row>
    <row r="422" spans="1:64" ht="15.75" collapsed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</row>
  </sheetData>
  <sheetProtection/>
  <mergeCells count="1209">
    <mergeCell ref="A6:U6"/>
    <mergeCell ref="BA49:BL49"/>
    <mergeCell ref="AC50:AN50"/>
    <mergeCell ref="AO50:AZ50"/>
    <mergeCell ref="BA50:BL50"/>
    <mergeCell ref="A8:BL8"/>
    <mergeCell ref="V10:AB12"/>
    <mergeCell ref="AC10:AN12"/>
    <mergeCell ref="AO10:AZ12"/>
    <mergeCell ref="A9:BL9"/>
    <mergeCell ref="BA10:BL12"/>
    <mergeCell ref="F11:U11"/>
    <mergeCell ref="F12:U12"/>
    <mergeCell ref="AC49:AN49"/>
    <mergeCell ref="F344:U344"/>
    <mergeCell ref="F125:U125"/>
    <mergeCell ref="F57:U57"/>
    <mergeCell ref="F10:U10"/>
    <mergeCell ref="F121:U121"/>
    <mergeCell ref="F56:U5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A13:E13"/>
    <mergeCell ref="F13:U13"/>
    <mergeCell ref="V13:AB13"/>
    <mergeCell ref="BA13:BL13"/>
    <mergeCell ref="BA16:BL18"/>
    <mergeCell ref="F15:U15"/>
    <mergeCell ref="F17:U17"/>
    <mergeCell ref="A16:E18"/>
    <mergeCell ref="F16:U16"/>
    <mergeCell ref="F14:U14"/>
    <mergeCell ref="F123:U123"/>
    <mergeCell ref="BA121:BL123"/>
    <mergeCell ref="BA324:BL325"/>
    <mergeCell ref="V16:AB18"/>
    <mergeCell ref="AC16:AN18"/>
    <mergeCell ref="AO16:AZ18"/>
    <mergeCell ref="F38:U38"/>
    <mergeCell ref="F29:U29"/>
    <mergeCell ref="F33:U33"/>
    <mergeCell ref="V34:AB37"/>
    <mergeCell ref="F30:U30"/>
    <mergeCell ref="F342:U342"/>
    <mergeCell ref="BA19:BL19"/>
    <mergeCell ref="F23:U23"/>
    <mergeCell ref="F115:U115"/>
    <mergeCell ref="F54:U54"/>
    <mergeCell ref="F28:U28"/>
    <mergeCell ref="BA31:BL33"/>
    <mergeCell ref="AC31:AN33"/>
    <mergeCell ref="AO31:AZ33"/>
    <mergeCell ref="F41:U41"/>
    <mergeCell ref="F19:U19"/>
    <mergeCell ref="AO49:AZ49"/>
    <mergeCell ref="F119:U119"/>
    <mergeCell ref="A324:E325"/>
    <mergeCell ref="A326:E327"/>
    <mergeCell ref="F122:U122"/>
    <mergeCell ref="AO19:AZ19"/>
    <mergeCell ref="A19:E19"/>
    <mergeCell ref="V19:AB19"/>
    <mergeCell ref="AC19:AN19"/>
    <mergeCell ref="A38:E40"/>
    <mergeCell ref="BA74:BL74"/>
    <mergeCell ref="AO77:AZ77"/>
    <mergeCell ref="A332:E334"/>
    <mergeCell ref="A335:E336"/>
    <mergeCell ref="F116:U116"/>
    <mergeCell ref="F117:U117"/>
    <mergeCell ref="F336:U336"/>
    <mergeCell ref="AO326:AZ327"/>
    <mergeCell ref="F84:U84"/>
    <mergeCell ref="F92:U92"/>
    <mergeCell ref="A120:BL120"/>
    <mergeCell ref="F118:U118"/>
    <mergeCell ref="F112:U112"/>
    <mergeCell ref="F114:U114"/>
    <mergeCell ref="F109:U109"/>
    <mergeCell ref="F110:U110"/>
    <mergeCell ref="A82:E84"/>
    <mergeCell ref="AC82:AN84"/>
    <mergeCell ref="F208:U208"/>
    <mergeCell ref="A330:E331"/>
    <mergeCell ref="V330:AB331"/>
    <mergeCell ref="V326:AB327"/>
    <mergeCell ref="F322:U322"/>
    <mergeCell ref="F318:U318"/>
    <mergeCell ref="A308:E314"/>
    <mergeCell ref="A304:E307"/>
    <mergeCell ref="A299:E300"/>
    <mergeCell ref="F301:U301"/>
    <mergeCell ref="BA334:BL334"/>
    <mergeCell ref="AO317:AZ323"/>
    <mergeCell ref="BA317:BL323"/>
    <mergeCell ref="V324:AB325"/>
    <mergeCell ref="AC324:AN325"/>
    <mergeCell ref="F258:U258"/>
    <mergeCell ref="F259:U259"/>
    <mergeCell ref="AC334:AN334"/>
    <mergeCell ref="AO334:AZ334"/>
    <mergeCell ref="BA316:BL316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113:U113"/>
    <mergeCell ref="F32:U32"/>
    <mergeCell ref="AC124:AN124"/>
    <mergeCell ref="AO124:AZ124"/>
    <mergeCell ref="F37:U37"/>
    <mergeCell ref="A34:E37"/>
    <mergeCell ref="AC34:AN37"/>
    <mergeCell ref="AO34:AZ37"/>
    <mergeCell ref="F53:U53"/>
    <mergeCell ref="A41:E41"/>
    <mergeCell ref="F36:U36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42:AN44"/>
    <mergeCell ref="AO42:AZ44"/>
    <mergeCell ref="F131:U131"/>
    <mergeCell ref="V38:AB40"/>
    <mergeCell ref="AC38:AN40"/>
    <mergeCell ref="AO38:AZ40"/>
    <mergeCell ref="F106:U106"/>
    <mergeCell ref="V41:AB41"/>
    <mergeCell ref="AC41:AN41"/>
    <mergeCell ref="F48:U48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3:U43"/>
    <mergeCell ref="F46:U46"/>
    <mergeCell ref="F420:U420"/>
    <mergeCell ref="F330:U330"/>
    <mergeCell ref="F45:U45"/>
    <mergeCell ref="F331:U331"/>
    <mergeCell ref="F44:U44"/>
    <mergeCell ref="F418:U418"/>
    <mergeCell ref="F207:U207"/>
    <mergeCell ref="F203:U203"/>
    <mergeCell ref="F333:U333"/>
    <mergeCell ref="F419:U419"/>
    <mergeCell ref="A42:E44"/>
    <mergeCell ref="F201:U201"/>
    <mergeCell ref="F332:U332"/>
    <mergeCell ref="F205:U205"/>
    <mergeCell ref="F206:U206"/>
    <mergeCell ref="V334:AB334"/>
    <mergeCell ref="A49:E50"/>
    <mergeCell ref="F325:U325"/>
    <mergeCell ref="F42:U42"/>
    <mergeCell ref="F105:U105"/>
    <mergeCell ref="A45:E48"/>
    <mergeCell ref="V45:AB48"/>
    <mergeCell ref="AC45:AN48"/>
    <mergeCell ref="BA45:BL48"/>
    <mergeCell ref="V335:AB336"/>
    <mergeCell ref="F111:U111"/>
    <mergeCell ref="AO131:AZ131"/>
    <mergeCell ref="AC203:AN203"/>
    <mergeCell ref="AO203:AZ203"/>
    <mergeCell ref="V203:AB203"/>
    <mergeCell ref="V205:AB205"/>
    <mergeCell ref="AC205:AN205"/>
    <mergeCell ref="AO205:AZ205"/>
    <mergeCell ref="BA205:BL205"/>
    <mergeCell ref="F417:U417"/>
    <mergeCell ref="F329:U329"/>
    <mergeCell ref="F334:U334"/>
    <mergeCell ref="F416:U416"/>
    <mergeCell ref="AC411:AN411"/>
    <mergeCell ref="AO411:AZ411"/>
    <mergeCell ref="F50:U50"/>
    <mergeCell ref="AC326:AN327"/>
    <mergeCell ref="F337:U337"/>
    <mergeCell ref="F415:U415"/>
    <mergeCell ref="F328:U328"/>
    <mergeCell ref="V131:AB131"/>
    <mergeCell ref="AC131:AN131"/>
    <mergeCell ref="V49:AB50"/>
    <mergeCell ref="F49:U49"/>
    <mergeCell ref="F413:U413"/>
    <mergeCell ref="A63:E66"/>
    <mergeCell ref="V63:AB66"/>
    <mergeCell ref="AC63:AN66"/>
    <mergeCell ref="AO23:AZ30"/>
    <mergeCell ref="V125:AB127"/>
    <mergeCell ref="F62:U62"/>
    <mergeCell ref="F61:U61"/>
    <mergeCell ref="F73:U73"/>
    <mergeCell ref="AO45:AZ48"/>
    <mergeCell ref="F47:U47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V42:AB44"/>
    <mergeCell ref="F59:U59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5:U25"/>
    <mergeCell ref="F24:U24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46:U346"/>
    <mergeCell ref="F347:U347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343:U343"/>
    <mergeCell ref="F345:U345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F66:U66"/>
    <mergeCell ref="BA63:BL66"/>
    <mergeCell ref="F405:U405"/>
    <mergeCell ref="F64:U64"/>
    <mergeCell ref="AC125:AN127"/>
    <mergeCell ref="AO125:AZ127"/>
    <mergeCell ref="AO324:AZ325"/>
    <mergeCell ref="F401:U401"/>
    <mergeCell ref="F68:U68"/>
    <mergeCell ref="F402:U402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F396:U396"/>
    <mergeCell ref="F397:U397"/>
    <mergeCell ref="F395:U395"/>
    <mergeCell ref="V339:AB341"/>
    <mergeCell ref="F72:U72"/>
    <mergeCell ref="BA125:BL127"/>
    <mergeCell ref="BA206:BL206"/>
    <mergeCell ref="AC330:AN331"/>
    <mergeCell ref="AC335:AN336"/>
    <mergeCell ref="BA75:BL75"/>
    <mergeCell ref="BA77:BL77"/>
    <mergeCell ref="AO67:AZ73"/>
    <mergeCell ref="BA67:BL73"/>
    <mergeCell ref="F392:U392"/>
    <mergeCell ref="F319:U319"/>
    <mergeCell ref="F78:U78"/>
    <mergeCell ref="V206:AB206"/>
    <mergeCell ref="AC206:AN206"/>
    <mergeCell ref="BA76:BL76"/>
    <mergeCell ref="AO78:AZ81"/>
    <mergeCell ref="A67:E77"/>
    <mergeCell ref="AC67:AN73"/>
    <mergeCell ref="F76:U76"/>
    <mergeCell ref="AC76:AN76"/>
    <mergeCell ref="F69:U69"/>
    <mergeCell ref="AO76:AZ76"/>
    <mergeCell ref="AC75:AN75"/>
    <mergeCell ref="AO75:AZ75"/>
    <mergeCell ref="F67:U67"/>
    <mergeCell ref="AO74:AZ74"/>
    <mergeCell ref="F393:U393"/>
    <mergeCell ref="F77:U77"/>
    <mergeCell ref="AC77:AN77"/>
    <mergeCell ref="V67:AB77"/>
    <mergeCell ref="F74:U74"/>
    <mergeCell ref="AC74:AN74"/>
    <mergeCell ref="F387:U387"/>
    <mergeCell ref="F85:U85"/>
    <mergeCell ref="F388:U388"/>
    <mergeCell ref="F391:U391"/>
    <mergeCell ref="F80:U80"/>
    <mergeCell ref="BA78:BL81"/>
    <mergeCell ref="V316:AB316"/>
    <mergeCell ref="AC308:AN314"/>
    <mergeCell ref="BA304:BL307"/>
    <mergeCell ref="F79:U79"/>
    <mergeCell ref="V308:AB314"/>
    <mergeCell ref="BA308:BL314"/>
    <mergeCell ref="BA303:BL303"/>
    <mergeCell ref="V82:AB84"/>
    <mergeCell ref="F390:U390"/>
    <mergeCell ref="F317:U317"/>
    <mergeCell ref="F81:U81"/>
    <mergeCell ref="F386:U386"/>
    <mergeCell ref="F86:U86"/>
    <mergeCell ref="F316:U316"/>
    <mergeCell ref="F285:U285"/>
    <mergeCell ref="F89:U89"/>
    <mergeCell ref="F302:U302"/>
    <mergeCell ref="F91:U9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82:AZ84"/>
    <mergeCell ref="A316:E316"/>
    <mergeCell ref="F87:U87"/>
    <mergeCell ref="A85:E87"/>
    <mergeCell ref="V85:AB87"/>
    <mergeCell ref="AC85:AN87"/>
    <mergeCell ref="AO85:AZ87"/>
    <mergeCell ref="A290:E292"/>
    <mergeCell ref="A98:E101"/>
    <mergeCell ref="F104:U104"/>
    <mergeCell ref="A104:E106"/>
    <mergeCell ref="V104:AB106"/>
    <mergeCell ref="AO308:AZ314"/>
    <mergeCell ref="F304:U304"/>
    <mergeCell ref="V304:AB307"/>
    <mergeCell ref="F305:U305"/>
    <mergeCell ref="AC304:AN307"/>
    <mergeCell ref="AO304:AZ307"/>
    <mergeCell ref="F313:U313"/>
    <mergeCell ref="F306:U306"/>
    <mergeCell ref="BA299:BL300"/>
    <mergeCell ref="BA293:BL296"/>
    <mergeCell ref="BA301:BL302"/>
    <mergeCell ref="V299:AB300"/>
    <mergeCell ref="BA297:BL298"/>
    <mergeCell ref="A303:E303"/>
    <mergeCell ref="F303:U303"/>
    <mergeCell ref="V303:AB303"/>
    <mergeCell ref="AC303:AN303"/>
    <mergeCell ref="AO303:AZ303"/>
    <mergeCell ref="AC299:AN300"/>
    <mergeCell ref="AO299:AZ300"/>
    <mergeCell ref="F299:U299"/>
    <mergeCell ref="A94:E94"/>
    <mergeCell ref="F94:U94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BA94:BL94"/>
    <mergeCell ref="BA95:BL97"/>
    <mergeCell ref="F300:U300"/>
    <mergeCell ref="F95:U95"/>
    <mergeCell ref="F298:U298"/>
    <mergeCell ref="V293:AB296"/>
    <mergeCell ref="F296:U296"/>
    <mergeCell ref="A301:E302"/>
    <mergeCell ref="V301:AB302"/>
    <mergeCell ref="AC301:AN302"/>
    <mergeCell ref="AO301:AZ302"/>
    <mergeCell ref="F96:U96"/>
    <mergeCell ref="AC293:AN296"/>
    <mergeCell ref="AO293:AZ296"/>
    <mergeCell ref="AC297:AN298"/>
    <mergeCell ref="AO297:AZ298"/>
    <mergeCell ref="F98:U98"/>
    <mergeCell ref="AC98:AN101"/>
    <mergeCell ref="A293:E296"/>
    <mergeCell ref="F99:U99"/>
    <mergeCell ref="F297:U297"/>
    <mergeCell ref="A297:E298"/>
    <mergeCell ref="V297:AB298"/>
    <mergeCell ref="V98:AB101"/>
    <mergeCell ref="F292:U292"/>
    <mergeCell ref="F103:U103"/>
    <mergeCell ref="A102:E103"/>
    <mergeCell ref="V102:AB103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121:E124"/>
    <mergeCell ref="V121:AB124"/>
    <mergeCell ref="AC121:AN123"/>
    <mergeCell ref="V180:AB180"/>
    <mergeCell ref="A125:E127"/>
    <mergeCell ref="AC180:AN180"/>
    <mergeCell ref="AC134:AN134"/>
    <mergeCell ref="F139:U139"/>
    <mergeCell ref="AC136:AN144"/>
    <mergeCell ref="F128:U12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5:U55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C102:AN103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V194:AB194"/>
    <mergeCell ref="AC194:AN194"/>
    <mergeCell ref="AO194:AZ194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AC200:AN201"/>
    <mergeCell ref="AO200:AZ201"/>
    <mergeCell ref="F266:U266"/>
    <mergeCell ref="A197:E199"/>
    <mergeCell ref="V197:AB199"/>
    <mergeCell ref="AC197:AN199"/>
    <mergeCell ref="AO197:AZ199"/>
    <mergeCell ref="F210:U210"/>
    <mergeCell ref="AO206:AZ206"/>
    <mergeCell ref="F256:U256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F199:U199"/>
    <mergeCell ref="V200:AB201"/>
    <mergeCell ref="AO134:AZ134"/>
    <mergeCell ref="BA134:BL134"/>
    <mergeCell ref="F133:U133"/>
    <mergeCell ref="V133:AB133"/>
    <mergeCell ref="AC133:AN133"/>
    <mergeCell ref="AO133:AZ133"/>
    <mergeCell ref="BA133:BL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AC269:AN275"/>
    <mergeCell ref="V190:AB191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8:BL148"/>
    <mergeCell ref="A145:E148"/>
    <mergeCell ref="AC145:AN146"/>
    <mergeCell ref="AO145:AZ146"/>
    <mergeCell ref="BA145:BL146"/>
    <mergeCell ref="F147:U147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F162:U162"/>
    <mergeCell ref="F270:U270"/>
    <mergeCell ref="F160:U160"/>
    <mergeCell ref="V159:AB160"/>
    <mergeCell ref="AC159:AN160"/>
    <mergeCell ref="AO159:AZ160"/>
    <mergeCell ref="BA159:BL160"/>
    <mergeCell ref="F159:U159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BA246:BL252"/>
    <mergeCell ref="AC242:AN242"/>
    <mergeCell ref="AO242:AZ242"/>
    <mergeCell ref="BA242:BL242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V240:AB242"/>
    <mergeCell ref="F220:U220"/>
    <mergeCell ref="F219:U219"/>
    <mergeCell ref="F218:U218"/>
    <mergeCell ref="F217:U217"/>
    <mergeCell ref="F216:U216"/>
    <mergeCell ref="F230:U230"/>
    <mergeCell ref="V230:AB230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BA215:BL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AO230:AZ230"/>
    <mergeCell ref="BA230:BL230"/>
    <mergeCell ref="F222:U222"/>
    <mergeCell ref="V216:AB222"/>
    <mergeCell ref="AC216:AN222"/>
    <mergeCell ref="AO216:AZ222"/>
    <mergeCell ref="BA216:BL222"/>
    <mergeCell ref="AC230:AN230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28:BL329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F338:U338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fitToHeight="3" fitToWidth="1"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N289"/>
  <sheetViews>
    <sheetView tabSelected="1" zoomScaleSheetLayoutView="100" zoomScalePageLayoutView="0" workbookViewId="0" topLeftCell="A1">
      <pane xSplit="28" ySplit="8" topLeftCell="AC9" activePane="bottomRight" state="frozen"/>
      <selection pane="topLeft" activeCell="A1" sqref="A1"/>
      <selection pane="topRight" activeCell="AC1" sqref="AC1"/>
      <selection pane="bottomLeft" activeCell="A9" sqref="A9"/>
      <selection pane="bottomRight" activeCell="BX71" sqref="BX71"/>
    </sheetView>
  </sheetViews>
  <sheetFormatPr defaultColWidth="1.37890625" defaultRowHeight="12.75" outlineLevelRow="1"/>
  <cols>
    <col min="1" max="28" width="1.37890625" style="17" customWidth="1"/>
    <col min="29" max="40" width="2.25390625" style="17" customWidth="1"/>
    <col min="41" max="52" width="3.25390625" style="17" customWidth="1"/>
    <col min="53" max="58" width="2.00390625" style="17" customWidth="1"/>
    <col min="59" max="64" width="2.125" style="17" customWidth="1"/>
    <col min="65" max="66" width="7.875" style="17" bestFit="1" customWidth="1"/>
    <col min="67" max="70" width="6.625" style="17" customWidth="1"/>
    <col min="71" max="16384" width="1.37890625" style="17" customWidth="1"/>
  </cols>
  <sheetData>
    <row r="1" spans="1:64" s="10" customFormat="1" ht="16.5">
      <c r="A1" s="146" t="s">
        <v>365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3" spans="1:64" s="11" customFormat="1" ht="12.75">
      <c r="A3" s="136" t="s">
        <v>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6" t="s">
        <v>25</v>
      </c>
      <c r="W3" s="137"/>
      <c r="X3" s="137"/>
      <c r="Y3" s="137"/>
      <c r="Z3" s="137"/>
      <c r="AA3" s="137"/>
      <c r="AB3" s="137"/>
      <c r="AC3" s="136" t="s">
        <v>26</v>
      </c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37" t="s">
        <v>30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8"/>
      <c r="BA3" s="137" t="s">
        <v>33</v>
      </c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8"/>
    </row>
    <row r="4" spans="1:64" s="11" customFormat="1" ht="12.75">
      <c r="A4" s="142" t="s">
        <v>24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2" t="s">
        <v>36</v>
      </c>
      <c r="W4" s="143"/>
      <c r="X4" s="143"/>
      <c r="Y4" s="143"/>
      <c r="Z4" s="143"/>
      <c r="AA4" s="143"/>
      <c r="AB4" s="143"/>
      <c r="AC4" s="142" t="s">
        <v>518</v>
      </c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4"/>
      <c r="AO4" s="143" t="s">
        <v>31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43" t="s">
        <v>34</v>
      </c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4"/>
    </row>
    <row r="5" spans="1:64" s="11" customFormat="1" ht="12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2" t="s">
        <v>37</v>
      </c>
      <c r="W5" s="143"/>
      <c r="X5" s="143"/>
      <c r="Y5" s="143"/>
      <c r="Z5" s="143"/>
      <c r="AA5" s="143"/>
      <c r="AB5" s="143"/>
      <c r="AC5" s="142" t="s">
        <v>28</v>
      </c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4"/>
      <c r="AO5" s="143" t="s">
        <v>32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  <c r="BA5" s="143" t="s">
        <v>35</v>
      </c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4"/>
    </row>
    <row r="6" spans="1:64" s="11" customFormat="1" ht="12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2"/>
      <c r="W6" s="143"/>
      <c r="X6" s="143"/>
      <c r="Y6" s="143"/>
      <c r="Z6" s="143"/>
      <c r="AA6" s="143"/>
      <c r="AB6" s="143"/>
      <c r="AC6" s="139" t="s">
        <v>29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1"/>
      <c r="AO6" s="140" t="s">
        <v>519</v>
      </c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1"/>
      <c r="BA6" s="140" t="s">
        <v>520</v>
      </c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1"/>
    </row>
    <row r="7" spans="1:64" s="11" customFormat="1" ht="12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2"/>
      <c r="W7" s="143"/>
      <c r="X7" s="143"/>
      <c r="Y7" s="143"/>
      <c r="Z7" s="143"/>
      <c r="AA7" s="143"/>
      <c r="AB7" s="144"/>
      <c r="AC7" s="136" t="s">
        <v>366</v>
      </c>
      <c r="AD7" s="137"/>
      <c r="AE7" s="137"/>
      <c r="AF7" s="137"/>
      <c r="AG7" s="137"/>
      <c r="AH7" s="137"/>
      <c r="AI7" s="136" t="s">
        <v>368</v>
      </c>
      <c r="AJ7" s="137"/>
      <c r="AK7" s="137"/>
      <c r="AL7" s="137"/>
      <c r="AM7" s="137"/>
      <c r="AN7" s="137"/>
      <c r="AO7" s="136" t="s">
        <v>366</v>
      </c>
      <c r="AP7" s="137"/>
      <c r="AQ7" s="137"/>
      <c r="AR7" s="137"/>
      <c r="AS7" s="137"/>
      <c r="AT7" s="137"/>
      <c r="AU7" s="136" t="s">
        <v>368</v>
      </c>
      <c r="AV7" s="137"/>
      <c r="AW7" s="137"/>
      <c r="AX7" s="137"/>
      <c r="AY7" s="137"/>
      <c r="AZ7" s="137"/>
      <c r="BA7" s="136" t="s">
        <v>366</v>
      </c>
      <c r="BB7" s="137"/>
      <c r="BC7" s="137"/>
      <c r="BD7" s="137"/>
      <c r="BE7" s="137"/>
      <c r="BF7" s="137"/>
      <c r="BG7" s="136" t="s">
        <v>368</v>
      </c>
      <c r="BH7" s="137"/>
      <c r="BI7" s="137"/>
      <c r="BJ7" s="137"/>
      <c r="BK7" s="137"/>
      <c r="BL7" s="138"/>
    </row>
    <row r="8" spans="1:64" s="11" customFormat="1" ht="12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39"/>
      <c r="W8" s="140"/>
      <c r="X8" s="140"/>
      <c r="Y8" s="140"/>
      <c r="Z8" s="140"/>
      <c r="AA8" s="140"/>
      <c r="AB8" s="141"/>
      <c r="AC8" s="139" t="s">
        <v>367</v>
      </c>
      <c r="AD8" s="140"/>
      <c r="AE8" s="140"/>
      <c r="AF8" s="140"/>
      <c r="AG8" s="140"/>
      <c r="AH8" s="140"/>
      <c r="AI8" s="139" t="s">
        <v>367</v>
      </c>
      <c r="AJ8" s="140"/>
      <c r="AK8" s="140"/>
      <c r="AL8" s="140"/>
      <c r="AM8" s="140"/>
      <c r="AN8" s="140"/>
      <c r="AO8" s="139" t="s">
        <v>367</v>
      </c>
      <c r="AP8" s="140"/>
      <c r="AQ8" s="140"/>
      <c r="AR8" s="140"/>
      <c r="AS8" s="140"/>
      <c r="AT8" s="140"/>
      <c r="AU8" s="139" t="s">
        <v>367</v>
      </c>
      <c r="AV8" s="140"/>
      <c r="AW8" s="140"/>
      <c r="AX8" s="140"/>
      <c r="AY8" s="140"/>
      <c r="AZ8" s="140"/>
      <c r="BA8" s="139" t="s">
        <v>367</v>
      </c>
      <c r="BB8" s="140"/>
      <c r="BC8" s="140"/>
      <c r="BD8" s="140"/>
      <c r="BE8" s="140"/>
      <c r="BF8" s="140"/>
      <c r="BG8" s="139" t="s">
        <v>367</v>
      </c>
      <c r="BH8" s="140"/>
      <c r="BI8" s="140"/>
      <c r="BJ8" s="140"/>
      <c r="BK8" s="140"/>
      <c r="BL8" s="141"/>
    </row>
    <row r="9" spans="1:64" s="11" customFormat="1" ht="12.75">
      <c r="A9" s="129" t="s">
        <v>41</v>
      </c>
      <c r="B9" s="111"/>
      <c r="C9" s="111"/>
      <c r="D9" s="111"/>
      <c r="E9" s="107" t="s">
        <v>369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45"/>
      <c r="W9" s="145"/>
      <c r="X9" s="145"/>
      <c r="Y9" s="145"/>
      <c r="Z9" s="145"/>
      <c r="AA9" s="145"/>
      <c r="AB9" s="145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5"/>
    </row>
    <row r="10" spans="1:64" s="11" customFormat="1" ht="12.75">
      <c r="A10" s="129"/>
      <c r="B10" s="111"/>
      <c r="C10" s="111"/>
      <c r="D10" s="111"/>
      <c r="E10" s="107" t="s">
        <v>370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11"/>
      <c r="W10" s="111"/>
      <c r="X10" s="111"/>
      <c r="Y10" s="111"/>
      <c r="Z10" s="111"/>
      <c r="AA10" s="111"/>
      <c r="AB10" s="111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</row>
    <row r="11" spans="1:64" s="11" customFormat="1" ht="12.75">
      <c r="A11" s="129"/>
      <c r="B11" s="111"/>
      <c r="C11" s="111"/>
      <c r="D11" s="111"/>
      <c r="E11" s="107" t="s">
        <v>371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11"/>
      <c r="W11" s="111"/>
      <c r="X11" s="111"/>
      <c r="Y11" s="111"/>
      <c r="Z11" s="111"/>
      <c r="AA11" s="111"/>
      <c r="AB11" s="111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9"/>
    </row>
    <row r="12" spans="1:64" s="11" customFormat="1" ht="12.75" hidden="1" outlineLevel="1">
      <c r="A12" s="129" t="s">
        <v>43</v>
      </c>
      <c r="B12" s="111"/>
      <c r="C12" s="111"/>
      <c r="D12" s="111"/>
      <c r="E12" s="107" t="s">
        <v>372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11"/>
      <c r="W12" s="111"/>
      <c r="X12" s="111"/>
      <c r="Y12" s="111"/>
      <c r="Z12" s="111"/>
      <c r="AA12" s="111"/>
      <c r="AB12" s="111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</row>
    <row r="13" spans="1:64" s="11" customFormat="1" ht="12.75" hidden="1" outlineLevel="1">
      <c r="A13" s="129"/>
      <c r="B13" s="111"/>
      <c r="C13" s="111"/>
      <c r="D13" s="111"/>
      <c r="E13" s="107" t="s">
        <v>373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11"/>
      <c r="W13" s="111"/>
      <c r="X13" s="111"/>
      <c r="Y13" s="111"/>
      <c r="Z13" s="111"/>
      <c r="AA13" s="111"/>
      <c r="AB13" s="111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</row>
    <row r="14" spans="1:64" s="11" customFormat="1" ht="12.75" hidden="1" outlineLevel="1">
      <c r="A14" s="129"/>
      <c r="B14" s="111"/>
      <c r="C14" s="111"/>
      <c r="D14" s="111"/>
      <c r="E14" s="107" t="s">
        <v>374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11"/>
      <c r="W14" s="111"/>
      <c r="X14" s="111"/>
      <c r="Y14" s="111"/>
      <c r="Z14" s="111"/>
      <c r="AA14" s="111"/>
      <c r="AB14" s="111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</row>
    <row r="15" spans="1:64" s="11" customFormat="1" ht="12.75" hidden="1" outlineLevel="1">
      <c r="A15" s="129"/>
      <c r="B15" s="111"/>
      <c r="C15" s="111"/>
      <c r="D15" s="111"/>
      <c r="E15" s="107" t="s">
        <v>375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10" t="s">
        <v>391</v>
      </c>
      <c r="W15" s="110"/>
      <c r="X15" s="110"/>
      <c r="Y15" s="110"/>
      <c r="Z15" s="110"/>
      <c r="AA15" s="110"/>
      <c r="AB15" s="110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</row>
    <row r="16" spans="1:64" s="11" customFormat="1" ht="12.75" hidden="1" outlineLevel="1">
      <c r="A16" s="129"/>
      <c r="B16" s="111"/>
      <c r="C16" s="111"/>
      <c r="D16" s="111"/>
      <c r="E16" s="107" t="s">
        <v>376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10"/>
      <c r="W16" s="110"/>
      <c r="X16" s="110"/>
      <c r="Y16" s="110"/>
      <c r="Z16" s="110"/>
      <c r="AA16" s="110"/>
      <c r="AB16" s="110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</row>
    <row r="17" spans="1:64" s="11" customFormat="1" ht="12.75" hidden="1" outlineLevel="1">
      <c r="A17" s="129"/>
      <c r="B17" s="111"/>
      <c r="C17" s="111"/>
      <c r="D17" s="111"/>
      <c r="E17" s="107" t="s">
        <v>373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10"/>
      <c r="W17" s="110"/>
      <c r="X17" s="110"/>
      <c r="Y17" s="110"/>
      <c r="Z17" s="110"/>
      <c r="AA17" s="110"/>
      <c r="AB17" s="110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</row>
    <row r="18" spans="1:64" s="11" customFormat="1" ht="12.75" hidden="1" outlineLevel="1">
      <c r="A18" s="129"/>
      <c r="B18" s="111"/>
      <c r="C18" s="111"/>
      <c r="D18" s="111"/>
      <c r="E18" s="107" t="s">
        <v>377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10"/>
      <c r="W18" s="110"/>
      <c r="X18" s="110"/>
      <c r="Y18" s="110"/>
      <c r="Z18" s="110"/>
      <c r="AA18" s="110"/>
      <c r="AB18" s="110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</row>
    <row r="19" spans="1:64" s="11" customFormat="1" ht="12.75" hidden="1" outlineLevel="1">
      <c r="A19" s="129"/>
      <c r="B19" s="111"/>
      <c r="C19" s="111"/>
      <c r="D19" s="111"/>
      <c r="E19" s="107" t="s">
        <v>378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10"/>
      <c r="W19" s="110"/>
      <c r="X19" s="110"/>
      <c r="Y19" s="110"/>
      <c r="Z19" s="110"/>
      <c r="AA19" s="110"/>
      <c r="AB19" s="110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9"/>
    </row>
    <row r="20" spans="1:64" s="11" customFormat="1" ht="12.75" hidden="1" outlineLevel="1">
      <c r="A20" s="129"/>
      <c r="B20" s="111"/>
      <c r="C20" s="111"/>
      <c r="D20" s="111"/>
      <c r="E20" s="107" t="s">
        <v>379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10"/>
      <c r="W20" s="110"/>
      <c r="X20" s="110"/>
      <c r="Y20" s="110"/>
      <c r="Z20" s="110"/>
      <c r="AA20" s="110"/>
      <c r="AB20" s="110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</row>
    <row r="21" spans="1:64" s="11" customFormat="1" ht="12.75" hidden="1" outlineLevel="1">
      <c r="A21" s="129"/>
      <c r="B21" s="111"/>
      <c r="C21" s="111"/>
      <c r="D21" s="111"/>
      <c r="E21" s="107" t="s">
        <v>67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10"/>
      <c r="W21" s="110"/>
      <c r="X21" s="110"/>
      <c r="Y21" s="110"/>
      <c r="Z21" s="110"/>
      <c r="AA21" s="110"/>
      <c r="AB21" s="110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</row>
    <row r="22" spans="1:64" s="11" customFormat="1" ht="12.75" hidden="1" outlineLevel="1">
      <c r="A22" s="129"/>
      <c r="B22" s="111"/>
      <c r="C22" s="111"/>
      <c r="D22" s="111"/>
      <c r="E22" s="107" t="s">
        <v>380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10"/>
      <c r="W22" s="110"/>
      <c r="X22" s="110"/>
      <c r="Y22" s="110"/>
      <c r="Z22" s="110"/>
      <c r="AA22" s="110"/>
      <c r="AB22" s="110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</row>
    <row r="23" spans="1:64" s="11" customFormat="1" ht="12.75" hidden="1" outlineLevel="1">
      <c r="A23" s="129"/>
      <c r="B23" s="111"/>
      <c r="C23" s="111"/>
      <c r="D23" s="111"/>
      <c r="E23" s="107" t="s">
        <v>381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10"/>
      <c r="W23" s="110"/>
      <c r="X23" s="110"/>
      <c r="Y23" s="110"/>
      <c r="Z23" s="110"/>
      <c r="AA23" s="110"/>
      <c r="AB23" s="110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</row>
    <row r="24" spans="1:64" s="11" customFormat="1" ht="12.75" hidden="1" outlineLevel="1">
      <c r="A24" s="129"/>
      <c r="B24" s="111"/>
      <c r="C24" s="111"/>
      <c r="D24" s="111"/>
      <c r="E24" s="107" t="s">
        <v>224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10"/>
      <c r="W24" s="110"/>
      <c r="X24" s="110"/>
      <c r="Y24" s="110"/>
      <c r="Z24" s="110"/>
      <c r="AA24" s="110"/>
      <c r="AB24" s="110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64" s="11" customFormat="1" ht="12.75" hidden="1" outlineLevel="1">
      <c r="A25" s="129"/>
      <c r="B25" s="111"/>
      <c r="C25" s="111"/>
      <c r="D25" s="111"/>
      <c r="E25" s="107" t="s">
        <v>382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10"/>
      <c r="W25" s="110"/>
      <c r="X25" s="110"/>
      <c r="Y25" s="110"/>
      <c r="Z25" s="110"/>
      <c r="AA25" s="110"/>
      <c r="AB25" s="110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</row>
    <row r="26" spans="1:64" s="11" customFormat="1" ht="12.75" hidden="1" outlineLevel="1">
      <c r="A26" s="129"/>
      <c r="B26" s="111"/>
      <c r="C26" s="111"/>
      <c r="D26" s="111"/>
      <c r="E26" s="107" t="s">
        <v>383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10"/>
      <c r="W26" s="110"/>
      <c r="X26" s="110"/>
      <c r="Y26" s="110"/>
      <c r="Z26" s="110"/>
      <c r="AA26" s="110"/>
      <c r="AB26" s="110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</row>
    <row r="27" spans="1:64" s="11" customFormat="1" ht="12.75" hidden="1" outlineLevel="1">
      <c r="A27" s="129"/>
      <c r="B27" s="111"/>
      <c r="C27" s="111"/>
      <c r="D27" s="111"/>
      <c r="E27" s="107" t="s">
        <v>384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10"/>
      <c r="W27" s="110"/>
      <c r="X27" s="110"/>
      <c r="Y27" s="110"/>
      <c r="Z27" s="110"/>
      <c r="AA27" s="110"/>
      <c r="AB27" s="110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</row>
    <row r="28" spans="1:64" s="11" customFormat="1" ht="12.75" hidden="1" outlineLevel="1">
      <c r="A28" s="129"/>
      <c r="B28" s="111"/>
      <c r="C28" s="111"/>
      <c r="D28" s="111"/>
      <c r="E28" s="107" t="s">
        <v>385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10"/>
      <c r="W28" s="110"/>
      <c r="X28" s="110"/>
      <c r="Y28" s="110"/>
      <c r="Z28" s="110"/>
      <c r="AA28" s="110"/>
      <c r="AB28" s="110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</row>
    <row r="29" spans="1:64" s="11" customFormat="1" ht="12.75" hidden="1" outlineLevel="1">
      <c r="A29" s="129"/>
      <c r="B29" s="111"/>
      <c r="C29" s="111"/>
      <c r="D29" s="111"/>
      <c r="E29" s="107" t="s">
        <v>386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10"/>
      <c r="W29" s="110"/>
      <c r="X29" s="110"/>
      <c r="Y29" s="110"/>
      <c r="Z29" s="110"/>
      <c r="AA29" s="110"/>
      <c r="AB29" s="110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64" s="11" customFormat="1" ht="12.75" hidden="1" outlineLevel="1">
      <c r="A30" s="129"/>
      <c r="B30" s="111"/>
      <c r="C30" s="111"/>
      <c r="D30" s="111"/>
      <c r="E30" s="107" t="s">
        <v>387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0"/>
      <c r="W30" s="110"/>
      <c r="X30" s="110"/>
      <c r="Y30" s="110"/>
      <c r="Z30" s="110"/>
      <c r="AA30" s="110"/>
      <c r="AB30" s="110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64" s="11" customFormat="1" ht="12.75" hidden="1" outlineLevel="1">
      <c r="A31" s="129"/>
      <c r="B31" s="111"/>
      <c r="C31" s="111"/>
      <c r="D31" s="111"/>
      <c r="E31" s="107" t="s">
        <v>388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10"/>
      <c r="W31" s="110"/>
      <c r="X31" s="110"/>
      <c r="Y31" s="110"/>
      <c r="Z31" s="110"/>
      <c r="AA31" s="110"/>
      <c r="AB31" s="110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</row>
    <row r="32" spans="1:64" s="11" customFormat="1" ht="12.75" hidden="1" outlineLevel="1">
      <c r="A32" s="129"/>
      <c r="B32" s="111"/>
      <c r="C32" s="111"/>
      <c r="D32" s="111"/>
      <c r="E32" s="107" t="s">
        <v>389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10"/>
      <c r="W32" s="110"/>
      <c r="X32" s="110"/>
      <c r="Y32" s="110"/>
      <c r="Z32" s="110"/>
      <c r="AA32" s="110"/>
      <c r="AB32" s="110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64" s="11" customFormat="1" ht="12.75" hidden="1" outlineLevel="1">
      <c r="A33" s="129"/>
      <c r="B33" s="111"/>
      <c r="C33" s="111"/>
      <c r="D33" s="111"/>
      <c r="E33" s="107" t="s">
        <v>390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10"/>
      <c r="W33" s="110"/>
      <c r="X33" s="110"/>
      <c r="Y33" s="110"/>
      <c r="Z33" s="110"/>
      <c r="AA33" s="110"/>
      <c r="AB33" s="110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64" s="11" customFormat="1" ht="12.75" hidden="1" outlineLevel="1">
      <c r="A34" s="129"/>
      <c r="B34" s="111"/>
      <c r="C34" s="111"/>
      <c r="D34" s="111"/>
      <c r="E34" s="107" t="s">
        <v>392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10" t="s">
        <v>409</v>
      </c>
      <c r="W34" s="111"/>
      <c r="X34" s="111"/>
      <c r="Y34" s="111"/>
      <c r="Z34" s="111"/>
      <c r="AA34" s="111"/>
      <c r="AB34" s="111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</row>
    <row r="35" spans="1:64" s="11" customFormat="1" ht="12.75" hidden="1" outlineLevel="1">
      <c r="A35" s="129"/>
      <c r="B35" s="111"/>
      <c r="C35" s="111"/>
      <c r="D35" s="111"/>
      <c r="E35" s="107" t="s">
        <v>393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11"/>
      <c r="W35" s="111"/>
      <c r="X35" s="111"/>
      <c r="Y35" s="111"/>
      <c r="Z35" s="111"/>
      <c r="AA35" s="111"/>
      <c r="AB35" s="111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</row>
    <row r="36" spans="1:64" s="11" customFormat="1" ht="12.75" hidden="1" outlineLevel="1">
      <c r="A36" s="129"/>
      <c r="B36" s="111"/>
      <c r="C36" s="111"/>
      <c r="D36" s="111"/>
      <c r="E36" s="107" t="s">
        <v>394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11"/>
      <c r="W36" s="111"/>
      <c r="X36" s="111"/>
      <c r="Y36" s="111"/>
      <c r="Z36" s="111"/>
      <c r="AA36" s="111"/>
      <c r="AB36" s="111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</row>
    <row r="37" spans="1:64" s="11" customFormat="1" ht="12.75" hidden="1" outlineLevel="1">
      <c r="A37" s="129"/>
      <c r="B37" s="111"/>
      <c r="C37" s="111"/>
      <c r="D37" s="111"/>
      <c r="E37" s="107" t="s">
        <v>373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11"/>
      <c r="W37" s="111"/>
      <c r="X37" s="111"/>
      <c r="Y37" s="111"/>
      <c r="Z37" s="111"/>
      <c r="AA37" s="111"/>
      <c r="AB37" s="111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</row>
    <row r="38" spans="1:64" s="11" customFormat="1" ht="12.75" hidden="1" outlineLevel="1">
      <c r="A38" s="129"/>
      <c r="B38" s="111"/>
      <c r="C38" s="111"/>
      <c r="D38" s="111"/>
      <c r="E38" s="107" t="s">
        <v>377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11"/>
      <c r="W38" s="111"/>
      <c r="X38" s="111"/>
      <c r="Y38" s="111"/>
      <c r="Z38" s="111"/>
      <c r="AA38" s="111"/>
      <c r="AB38" s="111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64" s="11" customFormat="1" ht="12.75" hidden="1" outlineLevel="1">
      <c r="A39" s="129"/>
      <c r="B39" s="111"/>
      <c r="C39" s="111"/>
      <c r="D39" s="111"/>
      <c r="E39" s="107" t="s">
        <v>395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11"/>
      <c r="W39" s="111"/>
      <c r="X39" s="111"/>
      <c r="Y39" s="111"/>
      <c r="Z39" s="111"/>
      <c r="AA39" s="111"/>
      <c r="AB39" s="111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64" s="11" customFormat="1" ht="12.75" hidden="1" outlineLevel="1">
      <c r="A40" s="129"/>
      <c r="B40" s="111"/>
      <c r="C40" s="111"/>
      <c r="D40" s="111"/>
      <c r="E40" s="107" t="s">
        <v>396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11"/>
      <c r="W40" s="111"/>
      <c r="X40" s="111"/>
      <c r="Y40" s="111"/>
      <c r="Z40" s="111"/>
      <c r="AA40" s="111"/>
      <c r="AB40" s="111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64" s="11" customFormat="1" ht="12.75" hidden="1" outlineLevel="1">
      <c r="A41" s="129"/>
      <c r="B41" s="111"/>
      <c r="C41" s="111"/>
      <c r="D41" s="111"/>
      <c r="E41" s="107" t="s">
        <v>397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11"/>
      <c r="W41" s="111"/>
      <c r="X41" s="111"/>
      <c r="Y41" s="111"/>
      <c r="Z41" s="111"/>
      <c r="AA41" s="111"/>
      <c r="AB41" s="111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</row>
    <row r="42" spans="1:64" s="11" customFormat="1" ht="12.75" hidden="1" outlineLevel="1">
      <c r="A42" s="129"/>
      <c r="B42" s="111"/>
      <c r="C42" s="111"/>
      <c r="D42" s="111"/>
      <c r="E42" s="107" t="s">
        <v>398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11"/>
      <c r="W42" s="111"/>
      <c r="X42" s="111"/>
      <c r="Y42" s="111"/>
      <c r="Z42" s="111"/>
      <c r="AA42" s="111"/>
      <c r="AB42" s="111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</row>
    <row r="43" spans="1:64" s="11" customFormat="1" ht="12.75" hidden="1" outlineLevel="1">
      <c r="A43" s="129"/>
      <c r="B43" s="111"/>
      <c r="C43" s="111"/>
      <c r="D43" s="111"/>
      <c r="E43" s="107" t="s">
        <v>399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11"/>
      <c r="W43" s="111"/>
      <c r="X43" s="111"/>
      <c r="Y43" s="111"/>
      <c r="Z43" s="111"/>
      <c r="AA43" s="111"/>
      <c r="AB43" s="111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</row>
    <row r="44" spans="1:64" s="11" customFormat="1" ht="12.75" hidden="1" outlineLevel="1">
      <c r="A44" s="129"/>
      <c r="B44" s="111"/>
      <c r="C44" s="111"/>
      <c r="D44" s="111"/>
      <c r="E44" s="107" t="s">
        <v>400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11"/>
      <c r="W44" s="111"/>
      <c r="X44" s="111"/>
      <c r="Y44" s="111"/>
      <c r="Z44" s="111"/>
      <c r="AA44" s="111"/>
      <c r="AB44" s="111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</row>
    <row r="45" spans="1:64" s="11" customFormat="1" ht="12.75" hidden="1" outlineLevel="1">
      <c r="A45" s="129"/>
      <c r="B45" s="111"/>
      <c r="C45" s="111"/>
      <c r="D45" s="111"/>
      <c r="E45" s="107" t="s">
        <v>401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11"/>
      <c r="W45" s="111"/>
      <c r="X45" s="111"/>
      <c r="Y45" s="111"/>
      <c r="Z45" s="111"/>
      <c r="AA45" s="111"/>
      <c r="AB45" s="111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</row>
    <row r="46" spans="1:64" s="11" customFormat="1" ht="12.75" hidden="1" outlineLevel="1">
      <c r="A46" s="129"/>
      <c r="B46" s="111"/>
      <c r="C46" s="111"/>
      <c r="D46" s="111"/>
      <c r="E46" s="107" t="s">
        <v>402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11"/>
      <c r="W46" s="111"/>
      <c r="X46" s="111"/>
      <c r="Y46" s="111"/>
      <c r="Z46" s="111"/>
      <c r="AA46" s="111"/>
      <c r="AB46" s="111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</row>
    <row r="47" spans="1:64" s="11" customFormat="1" ht="12.75" hidden="1" outlineLevel="1">
      <c r="A47" s="129"/>
      <c r="B47" s="111"/>
      <c r="C47" s="111"/>
      <c r="D47" s="111"/>
      <c r="E47" s="107" t="s">
        <v>403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11"/>
      <c r="W47" s="111"/>
      <c r="X47" s="111"/>
      <c r="Y47" s="111"/>
      <c r="Z47" s="111"/>
      <c r="AA47" s="111"/>
      <c r="AB47" s="111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</row>
    <row r="48" spans="1:64" s="11" customFormat="1" ht="12.75" hidden="1" outlineLevel="1">
      <c r="A48" s="129"/>
      <c r="B48" s="111"/>
      <c r="C48" s="111"/>
      <c r="D48" s="111"/>
      <c r="E48" s="107" t="s">
        <v>404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11"/>
      <c r="W48" s="111"/>
      <c r="X48" s="111"/>
      <c r="Y48" s="111"/>
      <c r="Z48" s="111"/>
      <c r="AA48" s="111"/>
      <c r="AB48" s="111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</row>
    <row r="49" spans="1:64" s="11" customFormat="1" ht="12.75" hidden="1" outlineLevel="1">
      <c r="A49" s="129"/>
      <c r="B49" s="111"/>
      <c r="C49" s="111"/>
      <c r="D49" s="111"/>
      <c r="E49" s="107" t="s">
        <v>405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11"/>
      <c r="W49" s="111"/>
      <c r="X49" s="111"/>
      <c r="Y49" s="111"/>
      <c r="Z49" s="111"/>
      <c r="AA49" s="111"/>
      <c r="AB49" s="111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</row>
    <row r="50" spans="1:64" s="11" customFormat="1" ht="12.75" hidden="1" outlineLevel="1">
      <c r="A50" s="129"/>
      <c r="B50" s="111"/>
      <c r="C50" s="111"/>
      <c r="D50" s="111"/>
      <c r="E50" s="107" t="s">
        <v>406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11"/>
      <c r="W50" s="111"/>
      <c r="X50" s="111"/>
      <c r="Y50" s="111"/>
      <c r="Z50" s="111"/>
      <c r="AA50" s="111"/>
      <c r="AB50" s="111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9"/>
    </row>
    <row r="51" spans="1:64" s="11" customFormat="1" ht="12.75" hidden="1" outlineLevel="1">
      <c r="A51" s="129"/>
      <c r="B51" s="111"/>
      <c r="C51" s="111"/>
      <c r="D51" s="111"/>
      <c r="E51" s="107" t="s">
        <v>407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11"/>
      <c r="W51" s="111"/>
      <c r="X51" s="111"/>
      <c r="Y51" s="111"/>
      <c r="Z51" s="111"/>
      <c r="AA51" s="111"/>
      <c r="AB51" s="111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</row>
    <row r="52" spans="1:64" s="11" customFormat="1" ht="12.75" hidden="1" outlineLevel="1">
      <c r="A52" s="129"/>
      <c r="B52" s="111"/>
      <c r="C52" s="111"/>
      <c r="D52" s="111"/>
      <c r="E52" s="107" t="s">
        <v>400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11"/>
      <c r="W52" s="111"/>
      <c r="X52" s="111"/>
      <c r="Y52" s="111"/>
      <c r="Z52" s="111"/>
      <c r="AA52" s="111"/>
      <c r="AB52" s="111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</row>
    <row r="53" spans="1:64" s="11" customFormat="1" ht="12.75" hidden="1" outlineLevel="1">
      <c r="A53" s="129"/>
      <c r="B53" s="111"/>
      <c r="C53" s="111"/>
      <c r="D53" s="111"/>
      <c r="E53" s="123" t="s">
        <v>408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8"/>
      <c r="W53" s="128"/>
      <c r="X53" s="128"/>
      <c r="Y53" s="128"/>
      <c r="Z53" s="128"/>
      <c r="AA53" s="128"/>
      <c r="AB53" s="128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2"/>
    </row>
    <row r="54" spans="1:64" s="11" customFormat="1" ht="12.75" collapsed="1">
      <c r="A54" s="129" t="s">
        <v>46</v>
      </c>
      <c r="B54" s="111"/>
      <c r="C54" s="111"/>
      <c r="D54" s="111"/>
      <c r="E54" s="107" t="s">
        <v>410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11"/>
      <c r="W54" s="111"/>
      <c r="X54" s="111"/>
      <c r="Y54" s="111"/>
      <c r="Z54" s="111"/>
      <c r="AA54" s="111"/>
      <c r="AB54" s="111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9"/>
    </row>
    <row r="55" spans="1:64" s="11" customFormat="1" ht="12.75">
      <c r="A55" s="12"/>
      <c r="B55" s="13"/>
      <c r="C55" s="13"/>
      <c r="D55" s="13"/>
      <c r="E55" s="107" t="s">
        <v>411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11"/>
      <c r="W55" s="111"/>
      <c r="X55" s="111"/>
      <c r="Y55" s="111"/>
      <c r="Z55" s="111"/>
      <c r="AA55" s="111"/>
      <c r="AB55" s="111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</row>
    <row r="56" spans="1:64" s="21" customFormat="1" ht="32.25" customHeight="1">
      <c r="A56" s="114" t="s">
        <v>471</v>
      </c>
      <c r="B56" s="115"/>
      <c r="C56" s="115"/>
      <c r="D56" s="115"/>
      <c r="E56" s="147" t="s">
        <v>481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17"/>
      <c r="W56" s="117"/>
      <c r="X56" s="117"/>
      <c r="Y56" s="117"/>
      <c r="Z56" s="117"/>
      <c r="AA56" s="117"/>
      <c r="AB56" s="117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24"/>
    </row>
    <row r="57" spans="1:64" s="11" customFormat="1" ht="12.75">
      <c r="A57" s="12"/>
      <c r="B57" s="13"/>
      <c r="C57" s="13"/>
      <c r="D57" s="13"/>
      <c r="E57" s="107" t="s">
        <v>412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11"/>
      <c r="W57" s="111"/>
      <c r="X57" s="111"/>
      <c r="Y57" s="111"/>
      <c r="Z57" s="111"/>
      <c r="AA57" s="111"/>
      <c r="AB57" s="111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9"/>
    </row>
    <row r="58" spans="1:64" s="11" customFormat="1" ht="12.75">
      <c r="A58" s="12"/>
      <c r="B58" s="13"/>
      <c r="C58" s="13"/>
      <c r="D58" s="13"/>
      <c r="E58" s="107" t="s">
        <v>413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10" t="s">
        <v>391</v>
      </c>
      <c r="W58" s="111"/>
      <c r="X58" s="111"/>
      <c r="Y58" s="111"/>
      <c r="Z58" s="111"/>
      <c r="AA58" s="111"/>
      <c r="AB58" s="111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9"/>
    </row>
    <row r="59" spans="1:64" s="11" customFormat="1" ht="12.75">
      <c r="A59" s="12"/>
      <c r="B59" s="13"/>
      <c r="C59" s="13"/>
      <c r="D59" s="13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10"/>
      <c r="W59" s="111"/>
      <c r="X59" s="111"/>
      <c r="Y59" s="111"/>
      <c r="Z59" s="111"/>
      <c r="AA59" s="111"/>
      <c r="AB59" s="111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9"/>
    </row>
    <row r="60" spans="1:64" s="11" customFormat="1" ht="12.75">
      <c r="A60" s="12"/>
      <c r="B60" s="13"/>
      <c r="C60" s="13"/>
      <c r="D60" s="13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11"/>
      <c r="W60" s="111"/>
      <c r="X60" s="111"/>
      <c r="Y60" s="111"/>
      <c r="Z60" s="111"/>
      <c r="AA60" s="111"/>
      <c r="AB60" s="111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9"/>
    </row>
    <row r="61" spans="1:64" s="11" customFormat="1" ht="12.75">
      <c r="A61" s="12"/>
      <c r="B61" s="13"/>
      <c r="C61" s="13"/>
      <c r="D61" s="13"/>
      <c r="E61" s="107" t="s">
        <v>414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10" t="s">
        <v>409</v>
      </c>
      <c r="W61" s="111"/>
      <c r="X61" s="111"/>
      <c r="Y61" s="111"/>
      <c r="Z61" s="111"/>
      <c r="AA61" s="111"/>
      <c r="AB61" s="111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9"/>
    </row>
    <row r="62" spans="1:64" s="11" customFormat="1" ht="12.75">
      <c r="A62" s="12"/>
      <c r="B62" s="13"/>
      <c r="C62" s="13"/>
      <c r="D62" s="13"/>
      <c r="E62" s="107" t="s">
        <v>415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11"/>
      <c r="W62" s="111"/>
      <c r="X62" s="111"/>
      <c r="Y62" s="111"/>
      <c r="Z62" s="111"/>
      <c r="AA62" s="111"/>
      <c r="AB62" s="111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9"/>
    </row>
    <row r="63" spans="1:64" s="11" customFormat="1" ht="12.75">
      <c r="A63" s="12"/>
      <c r="B63" s="13"/>
      <c r="C63" s="13"/>
      <c r="D63" s="13"/>
      <c r="E63" s="107" t="s">
        <v>416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11"/>
      <c r="W63" s="111"/>
      <c r="X63" s="111"/>
      <c r="Y63" s="111"/>
      <c r="Z63" s="111"/>
      <c r="AA63" s="111"/>
      <c r="AB63" s="111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9"/>
    </row>
    <row r="64" spans="1:64" s="11" customFormat="1" ht="12.75" customHeight="1">
      <c r="A64" s="12"/>
      <c r="B64" s="13"/>
      <c r="C64" s="13"/>
      <c r="D64" s="13"/>
      <c r="E64" s="107" t="s">
        <v>417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10" t="s">
        <v>409</v>
      </c>
      <c r="W64" s="110"/>
      <c r="X64" s="110"/>
      <c r="Y64" s="110"/>
      <c r="Z64" s="110"/>
      <c r="AA64" s="110"/>
      <c r="AB64" s="110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9"/>
    </row>
    <row r="65" spans="1:64" s="11" customFormat="1" ht="12.75">
      <c r="A65" s="12"/>
      <c r="B65" s="13"/>
      <c r="C65" s="13"/>
      <c r="D65" s="13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10"/>
      <c r="W65" s="110"/>
      <c r="X65" s="110"/>
      <c r="Y65" s="110"/>
      <c r="Z65" s="110"/>
      <c r="AA65" s="110"/>
      <c r="AB65" s="110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9"/>
    </row>
    <row r="66" spans="1:66" s="11" customFormat="1" ht="27.75" customHeight="1">
      <c r="A66" s="12"/>
      <c r="B66" s="13"/>
      <c r="C66" s="13"/>
      <c r="D66" s="13"/>
      <c r="E66" s="107" t="s">
        <v>472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10" t="s">
        <v>409</v>
      </c>
      <c r="W66" s="110"/>
      <c r="X66" s="110"/>
      <c r="Y66" s="110"/>
      <c r="Z66" s="110"/>
      <c r="AA66" s="110"/>
      <c r="AB66" s="110"/>
      <c r="AC66" s="119">
        <v>1.31374</v>
      </c>
      <c r="AD66" s="119"/>
      <c r="AE66" s="119"/>
      <c r="AF66" s="119"/>
      <c r="AG66" s="119"/>
      <c r="AH66" s="119"/>
      <c r="AI66" s="119">
        <v>1.35052</v>
      </c>
      <c r="AJ66" s="119"/>
      <c r="AK66" s="119"/>
      <c r="AL66" s="119"/>
      <c r="AM66" s="119"/>
      <c r="AN66" s="119"/>
      <c r="AO66" s="119">
        <f>AI66</f>
        <v>1.35052</v>
      </c>
      <c r="AP66" s="119"/>
      <c r="AQ66" s="119"/>
      <c r="AR66" s="119"/>
      <c r="AS66" s="119"/>
      <c r="AT66" s="119"/>
      <c r="AU66" s="119">
        <v>1.48422</v>
      </c>
      <c r="AV66" s="119"/>
      <c r="AW66" s="119"/>
      <c r="AX66" s="119"/>
      <c r="AY66" s="119"/>
      <c r="AZ66" s="119"/>
      <c r="BA66" s="119">
        <f>AU66</f>
        <v>1.48422</v>
      </c>
      <c r="BB66" s="119"/>
      <c r="BC66" s="119"/>
      <c r="BD66" s="119"/>
      <c r="BE66" s="119"/>
      <c r="BF66" s="119"/>
      <c r="BG66" s="119">
        <f>BA66*AU66/AO66</f>
        <v>1.6311561534816221</v>
      </c>
      <c r="BH66" s="119"/>
      <c r="BI66" s="119"/>
      <c r="BJ66" s="119"/>
      <c r="BK66" s="119"/>
      <c r="BL66" s="120"/>
      <c r="BM66" s="23">
        <f>AI66/AC66-1</f>
        <v>0.027996407203860763</v>
      </c>
      <c r="BN66" s="23">
        <f>AU66/AO66-1</f>
        <v>0.09899890412581835</v>
      </c>
    </row>
    <row r="67" spans="1:66" s="11" customFormat="1" ht="24" customHeight="1">
      <c r="A67" s="12"/>
      <c r="B67" s="13"/>
      <c r="C67" s="13"/>
      <c r="D67" s="13"/>
      <c r="E67" s="107" t="s">
        <v>474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10" t="s">
        <v>409</v>
      </c>
      <c r="W67" s="110"/>
      <c r="X67" s="110"/>
      <c r="Y67" s="110"/>
      <c r="Z67" s="110"/>
      <c r="AA67" s="110"/>
      <c r="AB67" s="110"/>
      <c r="AC67" s="119">
        <v>2.95423</v>
      </c>
      <c r="AD67" s="119"/>
      <c r="AE67" s="119"/>
      <c r="AF67" s="119"/>
      <c r="AG67" s="119"/>
      <c r="AH67" s="119"/>
      <c r="AI67" s="119">
        <v>3.03695</v>
      </c>
      <c r="AJ67" s="119"/>
      <c r="AK67" s="119"/>
      <c r="AL67" s="119"/>
      <c r="AM67" s="119"/>
      <c r="AN67" s="119"/>
      <c r="AO67" s="119">
        <f>AI67</f>
        <v>3.03695</v>
      </c>
      <c r="AP67" s="119"/>
      <c r="AQ67" s="119"/>
      <c r="AR67" s="119"/>
      <c r="AS67" s="119"/>
      <c r="AT67" s="119"/>
      <c r="AU67" s="119">
        <v>3.33761</v>
      </c>
      <c r="AV67" s="119"/>
      <c r="AW67" s="119"/>
      <c r="AX67" s="119"/>
      <c r="AY67" s="119"/>
      <c r="AZ67" s="119"/>
      <c r="BA67" s="119">
        <f>AU67</f>
        <v>3.33761</v>
      </c>
      <c r="BB67" s="119"/>
      <c r="BC67" s="119"/>
      <c r="BD67" s="119"/>
      <c r="BE67" s="119"/>
      <c r="BF67" s="119"/>
      <c r="BG67" s="119">
        <f>BA67*AU67/AO67</f>
        <v>3.6680355330512526</v>
      </c>
      <c r="BH67" s="119"/>
      <c r="BI67" s="119"/>
      <c r="BJ67" s="119"/>
      <c r="BK67" s="119"/>
      <c r="BL67" s="120"/>
      <c r="BM67" s="23">
        <f>AI67/AC67-1</f>
        <v>0.028000528056380203</v>
      </c>
      <c r="BN67" s="23">
        <f>AU67/AO67-1</f>
        <v>0.09900064209157211</v>
      </c>
    </row>
    <row r="68" spans="1:66" s="11" customFormat="1" ht="24" customHeight="1">
      <c r="A68" s="12"/>
      <c r="B68" s="13"/>
      <c r="C68" s="13"/>
      <c r="D68" s="13"/>
      <c r="E68" s="107" t="s">
        <v>473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10" t="s">
        <v>409</v>
      </c>
      <c r="W68" s="110"/>
      <c r="X68" s="110"/>
      <c r="Y68" s="110"/>
      <c r="Z68" s="110"/>
      <c r="AA68" s="110"/>
      <c r="AB68" s="110"/>
      <c r="AC68" s="119">
        <v>4.248</v>
      </c>
      <c r="AD68" s="119"/>
      <c r="AE68" s="119"/>
      <c r="AF68" s="119"/>
      <c r="AG68" s="119"/>
      <c r="AH68" s="119"/>
      <c r="AI68" s="119">
        <v>4.36695</v>
      </c>
      <c r="AJ68" s="119"/>
      <c r="AK68" s="119"/>
      <c r="AL68" s="119"/>
      <c r="AM68" s="119"/>
      <c r="AN68" s="119"/>
      <c r="AO68" s="119">
        <f>AI68</f>
        <v>4.36695</v>
      </c>
      <c r="AP68" s="119"/>
      <c r="AQ68" s="119"/>
      <c r="AR68" s="119"/>
      <c r="AS68" s="119"/>
      <c r="AT68" s="119"/>
      <c r="AU68" s="119">
        <v>4.7985</v>
      </c>
      <c r="AV68" s="119"/>
      <c r="AW68" s="119"/>
      <c r="AX68" s="119"/>
      <c r="AY68" s="119"/>
      <c r="AZ68" s="119"/>
      <c r="BA68" s="119">
        <f>AU68</f>
        <v>4.7985</v>
      </c>
      <c r="BB68" s="119"/>
      <c r="BC68" s="119"/>
      <c r="BD68" s="119"/>
      <c r="BE68" s="119"/>
      <c r="BF68" s="119"/>
      <c r="BG68" s="119">
        <f>BA68*AU68/AO68</f>
        <v>5.272696561673479</v>
      </c>
      <c r="BH68" s="119"/>
      <c r="BI68" s="119"/>
      <c r="BJ68" s="119"/>
      <c r="BK68" s="119"/>
      <c r="BL68" s="120"/>
      <c r="BM68" s="23">
        <f>AI68/AC68-1</f>
        <v>0.02800141242937859</v>
      </c>
      <c r="BN68" s="23">
        <f>AU68/AO68-1</f>
        <v>0.09882183217119489</v>
      </c>
    </row>
    <row r="69" spans="1:66" s="11" customFormat="1" ht="38.25" customHeight="1">
      <c r="A69" s="12"/>
      <c r="B69" s="13"/>
      <c r="C69" s="13"/>
      <c r="D69" s="13"/>
      <c r="E69" s="150" t="s">
        <v>510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10" t="s">
        <v>409</v>
      </c>
      <c r="W69" s="110"/>
      <c r="X69" s="110"/>
      <c r="Y69" s="110"/>
      <c r="Z69" s="110"/>
      <c r="AA69" s="110"/>
      <c r="AB69" s="110"/>
      <c r="AC69" s="119">
        <v>1.50214</v>
      </c>
      <c r="AD69" s="119"/>
      <c r="AE69" s="119"/>
      <c r="AF69" s="119"/>
      <c r="AG69" s="119"/>
      <c r="AH69" s="119"/>
      <c r="AI69" s="119">
        <v>1.47104</v>
      </c>
      <c r="AJ69" s="119"/>
      <c r="AK69" s="119"/>
      <c r="AL69" s="119"/>
      <c r="AM69" s="119"/>
      <c r="AN69" s="119"/>
      <c r="AO69" s="119">
        <f>AI69</f>
        <v>1.47104</v>
      </c>
      <c r="AP69" s="119"/>
      <c r="AQ69" s="119"/>
      <c r="AR69" s="119"/>
      <c r="AS69" s="119"/>
      <c r="AT69" s="119"/>
      <c r="AU69" s="119">
        <v>1.57965</v>
      </c>
      <c r="AV69" s="119"/>
      <c r="AW69" s="119"/>
      <c r="AX69" s="119"/>
      <c r="AY69" s="119"/>
      <c r="AZ69" s="119"/>
      <c r="BA69" s="119">
        <f>AU69</f>
        <v>1.57965</v>
      </c>
      <c r="BB69" s="119"/>
      <c r="BC69" s="119"/>
      <c r="BD69" s="119"/>
      <c r="BE69" s="119"/>
      <c r="BF69" s="119"/>
      <c r="BG69" s="119">
        <f>BA69*AU69/AO69</f>
        <v>1.6962789064199477</v>
      </c>
      <c r="BH69" s="119"/>
      <c r="BI69" s="119"/>
      <c r="BJ69" s="119"/>
      <c r="BK69" s="119"/>
      <c r="BL69" s="120"/>
      <c r="BM69" s="23">
        <f>AI69/AC69-1</f>
        <v>-0.02070379591782401</v>
      </c>
      <c r="BN69" s="23">
        <f>AU69/AO69-1</f>
        <v>0.07383211877311302</v>
      </c>
    </row>
    <row r="70" spans="1:66" s="11" customFormat="1" ht="88.5" customHeight="1">
      <c r="A70" s="12"/>
      <c r="B70" s="13"/>
      <c r="C70" s="13"/>
      <c r="D70" s="13"/>
      <c r="E70" s="151" t="s">
        <v>511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10" t="s">
        <v>409</v>
      </c>
      <c r="W70" s="110"/>
      <c r="X70" s="110"/>
      <c r="Y70" s="110"/>
      <c r="Z70" s="110"/>
      <c r="AA70" s="110"/>
      <c r="AB70" s="110"/>
      <c r="AC70" s="119">
        <v>0.40413</v>
      </c>
      <c r="AD70" s="119"/>
      <c r="AE70" s="119"/>
      <c r="AF70" s="119"/>
      <c r="AG70" s="119"/>
      <c r="AH70" s="119"/>
      <c r="AI70" s="119">
        <v>0.47489</v>
      </c>
      <c r="AJ70" s="119"/>
      <c r="AK70" s="119"/>
      <c r="AL70" s="119"/>
      <c r="AM70" s="119"/>
      <c r="AN70" s="119"/>
      <c r="AO70" s="119">
        <f>AI70</f>
        <v>0.47489</v>
      </c>
      <c r="AP70" s="119"/>
      <c r="AQ70" s="119"/>
      <c r="AR70" s="119"/>
      <c r="AS70" s="119"/>
      <c r="AT70" s="119"/>
      <c r="AU70" s="119">
        <v>0.58904</v>
      </c>
      <c r="AV70" s="119"/>
      <c r="AW70" s="119"/>
      <c r="AX70" s="119"/>
      <c r="AY70" s="119"/>
      <c r="AZ70" s="119"/>
      <c r="BA70" s="119">
        <f>AU70</f>
        <v>0.58904</v>
      </c>
      <c r="BB70" s="119"/>
      <c r="BC70" s="119"/>
      <c r="BD70" s="119"/>
      <c r="BE70" s="119"/>
      <c r="BF70" s="119"/>
      <c r="BG70" s="119">
        <f>BA70*AU70/AO70</f>
        <v>0.7306284015245637</v>
      </c>
      <c r="BH70" s="119"/>
      <c r="BI70" s="119"/>
      <c r="BJ70" s="119"/>
      <c r="BK70" s="119"/>
      <c r="BL70" s="120"/>
      <c r="BM70" s="23">
        <f>AI70/AC70-1</f>
        <v>0.17509217331056837</v>
      </c>
      <c r="BN70" s="23">
        <f>AU70/AO70-1</f>
        <v>0.2403714544420814</v>
      </c>
    </row>
    <row r="71" spans="1:64" s="21" customFormat="1" ht="36.75" customHeight="1">
      <c r="A71" s="114" t="s">
        <v>475</v>
      </c>
      <c r="B71" s="115"/>
      <c r="C71" s="115"/>
      <c r="D71" s="115"/>
      <c r="E71" s="147" t="s">
        <v>491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17"/>
      <c r="W71" s="117"/>
      <c r="X71" s="117"/>
      <c r="Y71" s="117"/>
      <c r="Z71" s="117"/>
      <c r="AA71" s="117"/>
      <c r="AB71" s="117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24"/>
    </row>
    <row r="72" spans="1:64" s="11" customFormat="1" ht="12.75">
      <c r="A72" s="12"/>
      <c r="B72" s="13"/>
      <c r="C72" s="13"/>
      <c r="D72" s="13"/>
      <c r="E72" s="107" t="s">
        <v>412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11"/>
      <c r="W72" s="111"/>
      <c r="X72" s="111"/>
      <c r="Y72" s="111"/>
      <c r="Z72" s="111"/>
      <c r="AA72" s="111"/>
      <c r="AB72" s="111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</row>
    <row r="73" spans="1:64" s="11" customFormat="1" ht="12.75">
      <c r="A73" s="12"/>
      <c r="B73" s="13"/>
      <c r="C73" s="13"/>
      <c r="D73" s="13"/>
      <c r="E73" s="107" t="s">
        <v>413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10" t="s">
        <v>391</v>
      </c>
      <c r="W73" s="111"/>
      <c r="X73" s="111"/>
      <c r="Y73" s="111"/>
      <c r="Z73" s="111"/>
      <c r="AA73" s="111"/>
      <c r="AB73" s="111"/>
      <c r="AC73" s="106" t="s">
        <v>478</v>
      </c>
      <c r="AD73" s="106"/>
      <c r="AE73" s="106"/>
      <c r="AF73" s="106"/>
      <c r="AG73" s="106"/>
      <c r="AH73" s="106"/>
      <c r="AI73" s="106" t="s">
        <v>478</v>
      </c>
      <c r="AJ73" s="106"/>
      <c r="AK73" s="106"/>
      <c r="AL73" s="106"/>
      <c r="AM73" s="106"/>
      <c r="AN73" s="106"/>
      <c r="AO73" s="106">
        <v>703686.86</v>
      </c>
      <c r="AP73" s="106"/>
      <c r="AQ73" s="106"/>
      <c r="AR73" s="106"/>
      <c r="AS73" s="106"/>
      <c r="AT73" s="106"/>
      <c r="AU73" s="106">
        <v>705826.5</v>
      </c>
      <c r="AV73" s="106"/>
      <c r="AW73" s="106"/>
      <c r="AX73" s="106"/>
      <c r="AY73" s="106"/>
      <c r="AZ73" s="106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9"/>
    </row>
    <row r="74" spans="1:64" s="11" customFormat="1" ht="12.75">
      <c r="A74" s="12"/>
      <c r="B74" s="13"/>
      <c r="C74" s="13"/>
      <c r="D74" s="13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10"/>
      <c r="W74" s="111"/>
      <c r="X74" s="111"/>
      <c r="Y74" s="111"/>
      <c r="Z74" s="111"/>
      <c r="AA74" s="111"/>
      <c r="AB74" s="111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9"/>
    </row>
    <row r="75" spans="1:64" s="11" customFormat="1" ht="12.75">
      <c r="A75" s="12"/>
      <c r="B75" s="13"/>
      <c r="C75" s="13"/>
      <c r="D75" s="13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11"/>
      <c r="W75" s="111"/>
      <c r="X75" s="111"/>
      <c r="Y75" s="111"/>
      <c r="Z75" s="111"/>
      <c r="AA75" s="111"/>
      <c r="AB75" s="111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9"/>
    </row>
    <row r="76" spans="1:64" s="11" customFormat="1" ht="12.75">
      <c r="A76" s="12"/>
      <c r="B76" s="13"/>
      <c r="C76" s="13"/>
      <c r="D76" s="13"/>
      <c r="E76" s="107" t="s">
        <v>414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10" t="s">
        <v>409</v>
      </c>
      <c r="W76" s="111"/>
      <c r="X76" s="111"/>
      <c r="Y76" s="111"/>
      <c r="Z76" s="111"/>
      <c r="AA76" s="111"/>
      <c r="AB76" s="111"/>
      <c r="AC76" s="106" t="s">
        <v>478</v>
      </c>
      <c r="AD76" s="106"/>
      <c r="AE76" s="106"/>
      <c r="AF76" s="106"/>
      <c r="AG76" s="106"/>
      <c r="AH76" s="106"/>
      <c r="AI76" s="106" t="s">
        <v>478</v>
      </c>
      <c r="AJ76" s="106"/>
      <c r="AK76" s="106"/>
      <c r="AL76" s="106"/>
      <c r="AM76" s="106"/>
      <c r="AN76" s="106"/>
      <c r="AO76" s="106">
        <v>355.14</v>
      </c>
      <c r="AP76" s="106"/>
      <c r="AQ76" s="106"/>
      <c r="AR76" s="106"/>
      <c r="AS76" s="106"/>
      <c r="AT76" s="106"/>
      <c r="AU76" s="106">
        <v>358.63</v>
      </c>
      <c r="AV76" s="106"/>
      <c r="AW76" s="106"/>
      <c r="AX76" s="106"/>
      <c r="AY76" s="106"/>
      <c r="AZ76" s="106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</row>
    <row r="77" spans="1:64" s="11" customFormat="1" ht="12.75">
      <c r="A77" s="12"/>
      <c r="B77" s="13"/>
      <c r="C77" s="13"/>
      <c r="D77" s="13"/>
      <c r="E77" s="107" t="s">
        <v>415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11"/>
      <c r="W77" s="111"/>
      <c r="X77" s="111"/>
      <c r="Y77" s="111"/>
      <c r="Z77" s="111"/>
      <c r="AA77" s="111"/>
      <c r="AB77" s="111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9"/>
    </row>
    <row r="78" spans="1:64" s="11" customFormat="1" ht="12.75">
      <c r="A78" s="12"/>
      <c r="B78" s="13"/>
      <c r="C78" s="13"/>
      <c r="D78" s="13"/>
      <c r="E78" s="107" t="s">
        <v>416</v>
      </c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11"/>
      <c r="W78" s="111"/>
      <c r="X78" s="111"/>
      <c r="Y78" s="111"/>
      <c r="Z78" s="111"/>
      <c r="AA78" s="111"/>
      <c r="AB78" s="111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9"/>
    </row>
    <row r="79" spans="1:64" s="11" customFormat="1" ht="12.75" customHeight="1">
      <c r="A79" s="12"/>
      <c r="B79" s="13"/>
      <c r="C79" s="13"/>
      <c r="D79" s="13"/>
      <c r="E79" s="107" t="s">
        <v>417</v>
      </c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10" t="s">
        <v>409</v>
      </c>
      <c r="W79" s="110"/>
      <c r="X79" s="110"/>
      <c r="Y79" s="110"/>
      <c r="Z79" s="110"/>
      <c r="AA79" s="110"/>
      <c r="AB79" s="110"/>
      <c r="AC79" s="106" t="s">
        <v>478</v>
      </c>
      <c r="AD79" s="106"/>
      <c r="AE79" s="106"/>
      <c r="AF79" s="106"/>
      <c r="AG79" s="106"/>
      <c r="AH79" s="106"/>
      <c r="AI79" s="106" t="s">
        <v>478</v>
      </c>
      <c r="AJ79" s="106"/>
      <c r="AK79" s="106"/>
      <c r="AL79" s="106"/>
      <c r="AM79" s="106"/>
      <c r="AN79" s="106"/>
      <c r="AO79" s="126">
        <f>1.4893*1000</f>
        <v>1489.3000000000002</v>
      </c>
      <c r="AP79" s="126"/>
      <c r="AQ79" s="126"/>
      <c r="AR79" s="126"/>
      <c r="AS79" s="126"/>
      <c r="AT79" s="126"/>
      <c r="AU79" s="126">
        <f>1.63126*1000</f>
        <v>1631.26</v>
      </c>
      <c r="AV79" s="126"/>
      <c r="AW79" s="126"/>
      <c r="AX79" s="126"/>
      <c r="AY79" s="126"/>
      <c r="AZ79" s="126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9"/>
    </row>
    <row r="80" spans="1:64" s="11" customFormat="1" ht="12.75">
      <c r="A80" s="12"/>
      <c r="B80" s="13"/>
      <c r="C80" s="13"/>
      <c r="D80" s="13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10"/>
      <c r="W80" s="110"/>
      <c r="X80" s="110"/>
      <c r="Y80" s="110"/>
      <c r="Z80" s="110"/>
      <c r="AA80" s="110"/>
      <c r="AB80" s="110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9"/>
    </row>
    <row r="81" spans="1:64" s="21" customFormat="1" ht="76.5" customHeight="1" hidden="1" outlineLevel="1">
      <c r="A81" s="114" t="s">
        <v>477</v>
      </c>
      <c r="B81" s="115"/>
      <c r="C81" s="115"/>
      <c r="D81" s="115"/>
      <c r="E81" s="147" t="s">
        <v>483</v>
      </c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17"/>
      <c r="W81" s="117"/>
      <c r="X81" s="117"/>
      <c r="Y81" s="117"/>
      <c r="Z81" s="117"/>
      <c r="AA81" s="117"/>
      <c r="AB81" s="117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24"/>
    </row>
    <row r="82" spans="1:64" s="11" customFormat="1" ht="12.75" hidden="1" outlineLevel="1">
      <c r="A82" s="12"/>
      <c r="B82" s="13"/>
      <c r="C82" s="13"/>
      <c r="D82" s="13"/>
      <c r="E82" s="107" t="s">
        <v>412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11"/>
      <c r="W82" s="111"/>
      <c r="X82" s="111"/>
      <c r="Y82" s="111"/>
      <c r="Z82" s="111"/>
      <c r="AA82" s="111"/>
      <c r="AB82" s="111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9"/>
    </row>
    <row r="83" spans="1:64" s="11" customFormat="1" ht="12.75" hidden="1" outlineLevel="1">
      <c r="A83" s="12"/>
      <c r="B83" s="13"/>
      <c r="C83" s="13"/>
      <c r="D83" s="13"/>
      <c r="E83" s="107" t="s">
        <v>413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10" t="s">
        <v>391</v>
      </c>
      <c r="W83" s="111"/>
      <c r="X83" s="111"/>
      <c r="Y83" s="111"/>
      <c r="Z83" s="111"/>
      <c r="AA83" s="111"/>
      <c r="AB83" s="111"/>
      <c r="AC83" s="106" t="s">
        <v>478</v>
      </c>
      <c r="AD83" s="106"/>
      <c r="AE83" s="106"/>
      <c r="AF83" s="106"/>
      <c r="AG83" s="106"/>
      <c r="AH83" s="106"/>
      <c r="AI83" s="106" t="s">
        <v>478</v>
      </c>
      <c r="AJ83" s="106"/>
      <c r="AK83" s="106"/>
      <c r="AL83" s="106"/>
      <c r="AM83" s="106"/>
      <c r="AN83" s="106"/>
      <c r="AO83" s="106" t="s">
        <v>478</v>
      </c>
      <c r="AP83" s="106"/>
      <c r="AQ83" s="106"/>
      <c r="AR83" s="106"/>
      <c r="AS83" s="106"/>
      <c r="AT83" s="106"/>
      <c r="AU83" s="106" t="s">
        <v>478</v>
      </c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25"/>
    </row>
    <row r="84" spans="1:64" s="11" customFormat="1" ht="12.75" hidden="1" outlineLevel="1">
      <c r="A84" s="12"/>
      <c r="B84" s="13"/>
      <c r="C84" s="13"/>
      <c r="D84" s="13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10"/>
      <c r="W84" s="111"/>
      <c r="X84" s="111"/>
      <c r="Y84" s="111"/>
      <c r="Z84" s="111"/>
      <c r="AA84" s="111"/>
      <c r="AB84" s="111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25"/>
    </row>
    <row r="85" spans="1:64" s="11" customFormat="1" ht="12.75" hidden="1" outlineLevel="1">
      <c r="A85" s="12"/>
      <c r="B85" s="13"/>
      <c r="C85" s="13"/>
      <c r="D85" s="13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11"/>
      <c r="W85" s="111"/>
      <c r="X85" s="111"/>
      <c r="Y85" s="111"/>
      <c r="Z85" s="111"/>
      <c r="AA85" s="111"/>
      <c r="AB85" s="111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25"/>
    </row>
    <row r="86" spans="1:64" s="11" customFormat="1" ht="12.75" hidden="1" outlineLevel="1">
      <c r="A86" s="12"/>
      <c r="B86" s="13"/>
      <c r="C86" s="13"/>
      <c r="D86" s="13"/>
      <c r="E86" s="107" t="s">
        <v>414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10" t="s">
        <v>409</v>
      </c>
      <c r="W86" s="111"/>
      <c r="X86" s="111"/>
      <c r="Y86" s="111"/>
      <c r="Z86" s="111"/>
      <c r="AA86" s="111"/>
      <c r="AB86" s="111"/>
      <c r="AC86" s="106" t="s">
        <v>478</v>
      </c>
      <c r="AD86" s="106"/>
      <c r="AE86" s="106"/>
      <c r="AF86" s="106"/>
      <c r="AG86" s="106"/>
      <c r="AH86" s="106"/>
      <c r="AI86" s="106" t="s">
        <v>478</v>
      </c>
      <c r="AJ86" s="106"/>
      <c r="AK86" s="106"/>
      <c r="AL86" s="106"/>
      <c r="AM86" s="106"/>
      <c r="AN86" s="106"/>
      <c r="AO86" s="106" t="s">
        <v>478</v>
      </c>
      <c r="AP86" s="106"/>
      <c r="AQ86" s="106"/>
      <c r="AR86" s="106"/>
      <c r="AS86" s="106"/>
      <c r="AT86" s="106"/>
      <c r="AU86" s="106" t="s">
        <v>478</v>
      </c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25"/>
    </row>
    <row r="87" spans="1:64" s="11" customFormat="1" ht="12.75" hidden="1" outlineLevel="1">
      <c r="A87" s="12"/>
      <c r="B87" s="13"/>
      <c r="C87" s="13"/>
      <c r="D87" s="13"/>
      <c r="E87" s="107" t="s">
        <v>415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11"/>
      <c r="W87" s="111"/>
      <c r="X87" s="111"/>
      <c r="Y87" s="111"/>
      <c r="Z87" s="111"/>
      <c r="AA87" s="111"/>
      <c r="AB87" s="111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25"/>
    </row>
    <row r="88" spans="1:64" s="11" customFormat="1" ht="12.75" hidden="1" outlineLevel="1">
      <c r="A88" s="12"/>
      <c r="B88" s="13"/>
      <c r="C88" s="13"/>
      <c r="D88" s="13"/>
      <c r="E88" s="107" t="s">
        <v>416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11"/>
      <c r="W88" s="111"/>
      <c r="X88" s="111"/>
      <c r="Y88" s="111"/>
      <c r="Z88" s="111"/>
      <c r="AA88" s="111"/>
      <c r="AB88" s="111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25"/>
    </row>
    <row r="89" spans="1:64" s="11" customFormat="1" ht="12.75" customHeight="1" hidden="1" outlineLevel="1">
      <c r="A89" s="12"/>
      <c r="B89" s="13"/>
      <c r="C89" s="13"/>
      <c r="D89" s="13"/>
      <c r="E89" s="107" t="s">
        <v>417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10" t="s">
        <v>409</v>
      </c>
      <c r="W89" s="110"/>
      <c r="X89" s="110"/>
      <c r="Y89" s="110"/>
      <c r="Z89" s="110"/>
      <c r="AA89" s="110"/>
      <c r="AB89" s="110"/>
      <c r="AC89" s="119" t="s">
        <v>478</v>
      </c>
      <c r="AD89" s="119"/>
      <c r="AE89" s="119"/>
      <c r="AF89" s="119"/>
      <c r="AG89" s="119"/>
      <c r="AH89" s="119"/>
      <c r="AI89" s="119" t="s">
        <v>478</v>
      </c>
      <c r="AJ89" s="119"/>
      <c r="AK89" s="119"/>
      <c r="AL89" s="119"/>
      <c r="AM89" s="119"/>
      <c r="AN89" s="119"/>
      <c r="AO89" s="119" t="s">
        <v>478</v>
      </c>
      <c r="AP89" s="119"/>
      <c r="AQ89" s="119"/>
      <c r="AR89" s="119"/>
      <c r="AS89" s="119"/>
      <c r="AT89" s="119"/>
      <c r="AU89" s="119" t="s">
        <v>478</v>
      </c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20"/>
    </row>
    <row r="90" spans="1:64" s="11" customFormat="1" ht="12.75" hidden="1" outlineLevel="1">
      <c r="A90" s="12"/>
      <c r="B90" s="13"/>
      <c r="C90" s="13"/>
      <c r="D90" s="13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10"/>
      <c r="W90" s="110"/>
      <c r="X90" s="110"/>
      <c r="Y90" s="110"/>
      <c r="Z90" s="110"/>
      <c r="AA90" s="110"/>
      <c r="AB90" s="110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20"/>
    </row>
    <row r="91" spans="1:64" s="21" customFormat="1" ht="24.75" customHeight="1" hidden="1" outlineLevel="1">
      <c r="A91" s="114" t="s">
        <v>482</v>
      </c>
      <c r="B91" s="115"/>
      <c r="C91" s="115"/>
      <c r="D91" s="115"/>
      <c r="E91" s="147" t="s">
        <v>486</v>
      </c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17"/>
      <c r="W91" s="117"/>
      <c r="X91" s="117"/>
      <c r="Y91" s="117"/>
      <c r="Z91" s="117"/>
      <c r="AA91" s="117"/>
      <c r="AB91" s="117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24"/>
    </row>
    <row r="92" spans="1:64" s="11" customFormat="1" ht="12.75" hidden="1" outlineLevel="1">
      <c r="A92" s="12"/>
      <c r="B92" s="13"/>
      <c r="C92" s="13"/>
      <c r="D92" s="13"/>
      <c r="E92" s="107" t="s">
        <v>412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11"/>
      <c r="W92" s="111"/>
      <c r="X92" s="111"/>
      <c r="Y92" s="111"/>
      <c r="Z92" s="111"/>
      <c r="AA92" s="111"/>
      <c r="AB92" s="111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9"/>
    </row>
    <row r="93" spans="1:64" s="11" customFormat="1" ht="12.75" hidden="1" outlineLevel="1">
      <c r="A93" s="12"/>
      <c r="B93" s="13"/>
      <c r="C93" s="13"/>
      <c r="D93" s="13"/>
      <c r="E93" s="107" t="s">
        <v>413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10" t="s">
        <v>391</v>
      </c>
      <c r="W93" s="111"/>
      <c r="X93" s="111"/>
      <c r="Y93" s="111"/>
      <c r="Z93" s="111"/>
      <c r="AA93" s="111"/>
      <c r="AB93" s="111"/>
      <c r="AC93" s="106">
        <v>988027.65</v>
      </c>
      <c r="AD93" s="106"/>
      <c r="AE93" s="106"/>
      <c r="AF93" s="106"/>
      <c r="AG93" s="106"/>
      <c r="AH93" s="106"/>
      <c r="AI93" s="106">
        <v>863358.34</v>
      </c>
      <c r="AJ93" s="106"/>
      <c r="AK93" s="106"/>
      <c r="AL93" s="106"/>
      <c r="AM93" s="106"/>
      <c r="AN93" s="106"/>
      <c r="AO93" s="106" t="s">
        <v>478</v>
      </c>
      <c r="AP93" s="106"/>
      <c r="AQ93" s="106"/>
      <c r="AR93" s="106"/>
      <c r="AS93" s="106"/>
      <c r="AT93" s="106"/>
      <c r="AU93" s="106" t="s">
        <v>478</v>
      </c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25"/>
    </row>
    <row r="94" spans="1:64" s="11" customFormat="1" ht="12.75" hidden="1" outlineLevel="1">
      <c r="A94" s="12"/>
      <c r="B94" s="13"/>
      <c r="C94" s="13"/>
      <c r="D94" s="13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10"/>
      <c r="W94" s="111"/>
      <c r="X94" s="111"/>
      <c r="Y94" s="111"/>
      <c r="Z94" s="111"/>
      <c r="AA94" s="111"/>
      <c r="AB94" s="111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25"/>
    </row>
    <row r="95" spans="1:64" s="11" customFormat="1" ht="12.75" hidden="1" outlineLevel="1">
      <c r="A95" s="12"/>
      <c r="B95" s="13"/>
      <c r="C95" s="13"/>
      <c r="D95" s="13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11"/>
      <c r="W95" s="111"/>
      <c r="X95" s="111"/>
      <c r="Y95" s="111"/>
      <c r="Z95" s="111"/>
      <c r="AA95" s="111"/>
      <c r="AB95" s="111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25"/>
    </row>
    <row r="96" spans="1:64" s="11" customFormat="1" ht="12.75" hidden="1" outlineLevel="1">
      <c r="A96" s="12"/>
      <c r="B96" s="13"/>
      <c r="C96" s="13"/>
      <c r="D96" s="13"/>
      <c r="E96" s="107" t="s">
        <v>414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10" t="s">
        <v>409</v>
      </c>
      <c r="W96" s="111"/>
      <c r="X96" s="111"/>
      <c r="Y96" s="111"/>
      <c r="Z96" s="111"/>
      <c r="AA96" s="111"/>
      <c r="AB96" s="111"/>
      <c r="AC96" s="106">
        <v>211.51</v>
      </c>
      <c r="AD96" s="106"/>
      <c r="AE96" s="106"/>
      <c r="AF96" s="106"/>
      <c r="AG96" s="106"/>
      <c r="AH96" s="106"/>
      <c r="AI96" s="106">
        <v>228.9</v>
      </c>
      <c r="AJ96" s="106"/>
      <c r="AK96" s="106"/>
      <c r="AL96" s="106"/>
      <c r="AM96" s="106"/>
      <c r="AN96" s="106"/>
      <c r="AO96" s="106" t="s">
        <v>478</v>
      </c>
      <c r="AP96" s="106"/>
      <c r="AQ96" s="106"/>
      <c r="AR96" s="106"/>
      <c r="AS96" s="106"/>
      <c r="AT96" s="106"/>
      <c r="AU96" s="106" t="s">
        <v>478</v>
      </c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25"/>
    </row>
    <row r="97" spans="1:64" s="11" customFormat="1" ht="12.75" hidden="1" outlineLevel="1">
      <c r="A97" s="12"/>
      <c r="B97" s="13"/>
      <c r="C97" s="13"/>
      <c r="D97" s="13"/>
      <c r="E97" s="107" t="s">
        <v>415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11"/>
      <c r="W97" s="111"/>
      <c r="X97" s="111"/>
      <c r="Y97" s="111"/>
      <c r="Z97" s="111"/>
      <c r="AA97" s="111"/>
      <c r="AB97" s="111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25"/>
    </row>
    <row r="98" spans="1:64" s="11" customFormat="1" ht="12.75" hidden="1" outlineLevel="1">
      <c r="A98" s="12"/>
      <c r="B98" s="13"/>
      <c r="C98" s="13"/>
      <c r="D98" s="13"/>
      <c r="E98" s="107" t="s">
        <v>416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11"/>
      <c r="W98" s="111"/>
      <c r="X98" s="111"/>
      <c r="Y98" s="111"/>
      <c r="Z98" s="111"/>
      <c r="AA98" s="111"/>
      <c r="AB98" s="111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25"/>
    </row>
    <row r="99" spans="1:64" s="11" customFormat="1" ht="12.75" customHeight="1" hidden="1" outlineLevel="1">
      <c r="A99" s="12"/>
      <c r="B99" s="13"/>
      <c r="C99" s="13"/>
      <c r="D99" s="13"/>
      <c r="E99" s="107" t="s">
        <v>417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10" t="s">
        <v>409</v>
      </c>
      <c r="W99" s="110"/>
      <c r="X99" s="110"/>
      <c r="Y99" s="110"/>
      <c r="Z99" s="110"/>
      <c r="AA99" s="110"/>
      <c r="AB99" s="110"/>
      <c r="AC99" s="119">
        <v>1.29597</v>
      </c>
      <c r="AD99" s="119"/>
      <c r="AE99" s="119"/>
      <c r="AF99" s="119"/>
      <c r="AG99" s="119"/>
      <c r="AH99" s="119"/>
      <c r="AI99" s="119">
        <v>1.27455</v>
      </c>
      <c r="AJ99" s="119"/>
      <c r="AK99" s="119"/>
      <c r="AL99" s="119"/>
      <c r="AM99" s="119"/>
      <c r="AN99" s="119"/>
      <c r="AO99" s="119" t="s">
        <v>478</v>
      </c>
      <c r="AP99" s="119"/>
      <c r="AQ99" s="119"/>
      <c r="AR99" s="119"/>
      <c r="AS99" s="119"/>
      <c r="AT99" s="119"/>
      <c r="AU99" s="119" t="s">
        <v>478</v>
      </c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20"/>
    </row>
    <row r="100" spans="1:64" s="11" customFormat="1" ht="12.75" hidden="1" outlineLevel="1">
      <c r="A100" s="12"/>
      <c r="B100" s="13"/>
      <c r="C100" s="13"/>
      <c r="D100" s="13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10"/>
      <c r="W100" s="110"/>
      <c r="X100" s="110"/>
      <c r="Y100" s="110"/>
      <c r="Z100" s="110"/>
      <c r="AA100" s="110"/>
      <c r="AB100" s="110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20"/>
    </row>
    <row r="101" spans="1:64" s="21" customFormat="1" ht="78" customHeight="1" hidden="1" outlineLevel="1" collapsed="1">
      <c r="A101" s="114" t="s">
        <v>484</v>
      </c>
      <c r="B101" s="115"/>
      <c r="C101" s="115"/>
      <c r="D101" s="115"/>
      <c r="E101" s="116" t="s">
        <v>490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7"/>
      <c r="W101" s="117"/>
      <c r="X101" s="117"/>
      <c r="Y101" s="117"/>
      <c r="Z101" s="117"/>
      <c r="AA101" s="117"/>
      <c r="AB101" s="117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24"/>
    </row>
    <row r="102" spans="1:64" s="11" customFormat="1" ht="12.75" hidden="1" outlineLevel="1">
      <c r="A102" s="12"/>
      <c r="B102" s="13"/>
      <c r="C102" s="13"/>
      <c r="D102" s="13"/>
      <c r="E102" s="107" t="s">
        <v>412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11"/>
      <c r="W102" s="111"/>
      <c r="X102" s="111"/>
      <c r="Y102" s="111"/>
      <c r="Z102" s="111"/>
      <c r="AA102" s="111"/>
      <c r="AB102" s="111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9"/>
    </row>
    <row r="103" spans="1:64" s="11" customFormat="1" ht="12.75" hidden="1" outlineLevel="1">
      <c r="A103" s="12"/>
      <c r="B103" s="13"/>
      <c r="C103" s="13"/>
      <c r="D103" s="13"/>
      <c r="E103" s="107" t="s">
        <v>413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10" t="s">
        <v>391</v>
      </c>
      <c r="W103" s="111"/>
      <c r="X103" s="111"/>
      <c r="Y103" s="111"/>
      <c r="Z103" s="111"/>
      <c r="AA103" s="111"/>
      <c r="AB103" s="111"/>
      <c r="AC103" s="106" t="s">
        <v>478</v>
      </c>
      <c r="AD103" s="106"/>
      <c r="AE103" s="106"/>
      <c r="AF103" s="106"/>
      <c r="AG103" s="106"/>
      <c r="AH103" s="106"/>
      <c r="AI103" s="106" t="s">
        <v>478</v>
      </c>
      <c r="AJ103" s="106"/>
      <c r="AK103" s="106"/>
      <c r="AL103" s="106"/>
      <c r="AM103" s="106"/>
      <c r="AN103" s="106"/>
      <c r="AO103" s="106" t="s">
        <v>478</v>
      </c>
      <c r="AP103" s="106"/>
      <c r="AQ103" s="106"/>
      <c r="AR103" s="106"/>
      <c r="AS103" s="106"/>
      <c r="AT103" s="106"/>
      <c r="AU103" s="106" t="s">
        <v>478</v>
      </c>
      <c r="AV103" s="106"/>
      <c r="AW103" s="106"/>
      <c r="AX103" s="106"/>
      <c r="AY103" s="106"/>
      <c r="AZ103" s="106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9"/>
    </row>
    <row r="104" spans="1:64" s="11" customFormat="1" ht="12.75" hidden="1" outlineLevel="1">
      <c r="A104" s="12"/>
      <c r="B104" s="13"/>
      <c r="C104" s="13"/>
      <c r="D104" s="13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10"/>
      <c r="W104" s="111"/>
      <c r="X104" s="111"/>
      <c r="Y104" s="111"/>
      <c r="Z104" s="111"/>
      <c r="AA104" s="111"/>
      <c r="AB104" s="111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9"/>
    </row>
    <row r="105" spans="1:64" s="11" customFormat="1" ht="12.75" hidden="1" outlineLevel="1">
      <c r="A105" s="12"/>
      <c r="B105" s="13"/>
      <c r="C105" s="13"/>
      <c r="D105" s="13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11"/>
      <c r="W105" s="111"/>
      <c r="X105" s="111"/>
      <c r="Y105" s="111"/>
      <c r="Z105" s="111"/>
      <c r="AA105" s="111"/>
      <c r="AB105" s="111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9"/>
    </row>
    <row r="106" spans="1:64" s="11" customFormat="1" ht="12.75" hidden="1" outlineLevel="1">
      <c r="A106" s="12"/>
      <c r="B106" s="13"/>
      <c r="C106" s="13"/>
      <c r="D106" s="13"/>
      <c r="E106" s="107" t="s">
        <v>414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10" t="s">
        <v>409</v>
      </c>
      <c r="W106" s="111"/>
      <c r="X106" s="111"/>
      <c r="Y106" s="111"/>
      <c r="Z106" s="111"/>
      <c r="AA106" s="111"/>
      <c r="AB106" s="111"/>
      <c r="AC106" s="106" t="s">
        <v>478</v>
      </c>
      <c r="AD106" s="106"/>
      <c r="AE106" s="106"/>
      <c r="AF106" s="106"/>
      <c r="AG106" s="106"/>
      <c r="AH106" s="106"/>
      <c r="AI106" s="106" t="s">
        <v>478</v>
      </c>
      <c r="AJ106" s="106"/>
      <c r="AK106" s="106"/>
      <c r="AL106" s="106"/>
      <c r="AM106" s="106"/>
      <c r="AN106" s="106"/>
      <c r="AO106" s="106" t="s">
        <v>478</v>
      </c>
      <c r="AP106" s="106"/>
      <c r="AQ106" s="106"/>
      <c r="AR106" s="106"/>
      <c r="AS106" s="106"/>
      <c r="AT106" s="106"/>
      <c r="AU106" s="106" t="s">
        <v>478</v>
      </c>
      <c r="AV106" s="106"/>
      <c r="AW106" s="106"/>
      <c r="AX106" s="106"/>
      <c r="AY106" s="106"/>
      <c r="AZ106" s="106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9"/>
    </row>
    <row r="107" spans="1:64" s="11" customFormat="1" ht="12.75" hidden="1" outlineLevel="1">
      <c r="A107" s="12"/>
      <c r="B107" s="13"/>
      <c r="C107" s="13"/>
      <c r="D107" s="13"/>
      <c r="E107" s="107" t="s">
        <v>415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11"/>
      <c r="W107" s="111"/>
      <c r="X107" s="111"/>
      <c r="Y107" s="111"/>
      <c r="Z107" s="111"/>
      <c r="AA107" s="111"/>
      <c r="AB107" s="111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9"/>
    </row>
    <row r="108" spans="1:64" s="11" customFormat="1" ht="12.75" hidden="1" outlineLevel="1">
      <c r="A108" s="12"/>
      <c r="B108" s="13"/>
      <c r="C108" s="13"/>
      <c r="D108" s="13"/>
      <c r="E108" s="107" t="s">
        <v>416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11"/>
      <c r="W108" s="111"/>
      <c r="X108" s="111"/>
      <c r="Y108" s="111"/>
      <c r="Z108" s="111"/>
      <c r="AA108" s="111"/>
      <c r="AB108" s="111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9"/>
    </row>
    <row r="109" spans="1:64" s="11" customFormat="1" ht="12.75" customHeight="1" hidden="1" outlineLevel="1">
      <c r="A109" s="12"/>
      <c r="B109" s="13"/>
      <c r="C109" s="13"/>
      <c r="D109" s="13"/>
      <c r="E109" s="107" t="s">
        <v>417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10" t="s">
        <v>409</v>
      </c>
      <c r="W109" s="110"/>
      <c r="X109" s="110"/>
      <c r="Y109" s="110"/>
      <c r="Z109" s="110"/>
      <c r="AA109" s="110"/>
      <c r="AB109" s="110"/>
      <c r="AC109" s="119" t="s">
        <v>478</v>
      </c>
      <c r="AD109" s="119"/>
      <c r="AE109" s="119"/>
      <c r="AF109" s="119"/>
      <c r="AG109" s="119"/>
      <c r="AH109" s="119"/>
      <c r="AI109" s="119" t="s">
        <v>478</v>
      </c>
      <c r="AJ109" s="119"/>
      <c r="AK109" s="119"/>
      <c r="AL109" s="119"/>
      <c r="AM109" s="119"/>
      <c r="AN109" s="119"/>
      <c r="AO109" s="119" t="s">
        <v>478</v>
      </c>
      <c r="AP109" s="119"/>
      <c r="AQ109" s="119"/>
      <c r="AR109" s="119"/>
      <c r="AS109" s="119"/>
      <c r="AT109" s="119"/>
      <c r="AU109" s="119" t="s">
        <v>478</v>
      </c>
      <c r="AV109" s="119"/>
      <c r="AW109" s="119"/>
      <c r="AX109" s="119"/>
      <c r="AY109" s="119"/>
      <c r="AZ109" s="119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9"/>
    </row>
    <row r="110" spans="1:64" s="11" customFormat="1" ht="12.75" hidden="1" outlineLevel="1">
      <c r="A110" s="12"/>
      <c r="B110" s="13"/>
      <c r="C110" s="13"/>
      <c r="D110" s="13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10"/>
      <c r="W110" s="110"/>
      <c r="X110" s="110"/>
      <c r="Y110" s="110"/>
      <c r="Z110" s="110"/>
      <c r="AA110" s="110"/>
      <c r="AB110" s="110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9"/>
    </row>
    <row r="111" spans="1:64" s="21" customFormat="1" ht="41.25" customHeight="1" hidden="1" outlineLevel="1" collapsed="1">
      <c r="A111" s="132" t="s">
        <v>485</v>
      </c>
      <c r="B111" s="133"/>
      <c r="C111" s="133"/>
      <c r="D111" s="133"/>
      <c r="E111" s="147" t="s">
        <v>489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17"/>
      <c r="W111" s="117"/>
      <c r="X111" s="117"/>
      <c r="Y111" s="117"/>
      <c r="Z111" s="117"/>
      <c r="AA111" s="117"/>
      <c r="AB111" s="117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24"/>
    </row>
    <row r="112" spans="1:64" s="11" customFormat="1" ht="12.75" hidden="1" outlineLevel="1">
      <c r="A112" s="12"/>
      <c r="B112" s="13"/>
      <c r="C112" s="13"/>
      <c r="D112" s="13"/>
      <c r="E112" s="107" t="s">
        <v>412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11"/>
      <c r="W112" s="111"/>
      <c r="X112" s="111"/>
      <c r="Y112" s="111"/>
      <c r="Z112" s="111"/>
      <c r="AA112" s="111"/>
      <c r="AB112" s="111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9"/>
    </row>
    <row r="113" spans="1:64" s="11" customFormat="1" ht="12.75" hidden="1" outlineLevel="1">
      <c r="A113" s="12"/>
      <c r="B113" s="13"/>
      <c r="C113" s="13"/>
      <c r="D113" s="13"/>
      <c r="E113" s="107" t="s">
        <v>413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10" t="s">
        <v>391</v>
      </c>
      <c r="W113" s="111"/>
      <c r="X113" s="111"/>
      <c r="Y113" s="111"/>
      <c r="Z113" s="111"/>
      <c r="AA113" s="111"/>
      <c r="AB113" s="111"/>
      <c r="AC113" s="106">
        <v>651730.57</v>
      </c>
      <c r="AD113" s="106"/>
      <c r="AE113" s="106"/>
      <c r="AF113" s="106"/>
      <c r="AG113" s="106"/>
      <c r="AH113" s="106"/>
      <c r="AI113" s="106">
        <v>663781.53</v>
      </c>
      <c r="AJ113" s="106"/>
      <c r="AK113" s="106"/>
      <c r="AL113" s="106"/>
      <c r="AM113" s="106"/>
      <c r="AN113" s="106"/>
      <c r="AO113" s="106" t="s">
        <v>478</v>
      </c>
      <c r="AP113" s="106"/>
      <c r="AQ113" s="106"/>
      <c r="AR113" s="106"/>
      <c r="AS113" s="106"/>
      <c r="AT113" s="106"/>
      <c r="AU113" s="106" t="s">
        <v>478</v>
      </c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25"/>
    </row>
    <row r="114" spans="1:64" s="11" customFormat="1" ht="12.75" hidden="1" outlineLevel="1">
      <c r="A114" s="12"/>
      <c r="B114" s="13"/>
      <c r="C114" s="13"/>
      <c r="D114" s="13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10"/>
      <c r="W114" s="111"/>
      <c r="X114" s="111"/>
      <c r="Y114" s="111"/>
      <c r="Z114" s="111"/>
      <c r="AA114" s="111"/>
      <c r="AB114" s="111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25"/>
    </row>
    <row r="115" spans="1:64" s="11" customFormat="1" ht="12.75" hidden="1" outlineLevel="1">
      <c r="A115" s="12"/>
      <c r="B115" s="13"/>
      <c r="C115" s="13"/>
      <c r="D115" s="13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11"/>
      <c r="W115" s="111"/>
      <c r="X115" s="111"/>
      <c r="Y115" s="111"/>
      <c r="Z115" s="111"/>
      <c r="AA115" s="111"/>
      <c r="AB115" s="111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25"/>
    </row>
    <row r="116" spans="1:64" s="11" customFormat="1" ht="12.75" hidden="1" outlineLevel="1">
      <c r="A116" s="12"/>
      <c r="B116" s="13"/>
      <c r="C116" s="13"/>
      <c r="D116" s="13"/>
      <c r="E116" s="107" t="s">
        <v>414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10" t="s">
        <v>409</v>
      </c>
      <c r="W116" s="111"/>
      <c r="X116" s="111"/>
      <c r="Y116" s="111"/>
      <c r="Z116" s="111"/>
      <c r="AA116" s="111"/>
      <c r="AB116" s="111"/>
      <c r="AC116" s="106">
        <v>80.81</v>
      </c>
      <c r="AD116" s="106"/>
      <c r="AE116" s="106"/>
      <c r="AF116" s="106"/>
      <c r="AG116" s="106"/>
      <c r="AH116" s="106"/>
      <c r="AI116" s="106">
        <v>88.67</v>
      </c>
      <c r="AJ116" s="106"/>
      <c r="AK116" s="106"/>
      <c r="AL116" s="106"/>
      <c r="AM116" s="106"/>
      <c r="AN116" s="106"/>
      <c r="AO116" s="106" t="s">
        <v>478</v>
      </c>
      <c r="AP116" s="106"/>
      <c r="AQ116" s="106"/>
      <c r="AR116" s="106"/>
      <c r="AS116" s="106"/>
      <c r="AT116" s="106"/>
      <c r="AU116" s="106" t="s">
        <v>478</v>
      </c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25"/>
    </row>
    <row r="117" spans="1:64" s="11" customFormat="1" ht="12.75" hidden="1" outlineLevel="1">
      <c r="A117" s="12"/>
      <c r="B117" s="13"/>
      <c r="C117" s="13"/>
      <c r="D117" s="13"/>
      <c r="E117" s="107" t="s">
        <v>415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11"/>
      <c r="W117" s="111"/>
      <c r="X117" s="111"/>
      <c r="Y117" s="111"/>
      <c r="Z117" s="111"/>
      <c r="AA117" s="111"/>
      <c r="AB117" s="111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25"/>
    </row>
    <row r="118" spans="1:64" s="11" customFormat="1" ht="12.75" hidden="1" outlineLevel="1">
      <c r="A118" s="12"/>
      <c r="B118" s="13"/>
      <c r="C118" s="13"/>
      <c r="D118" s="13"/>
      <c r="E118" s="107" t="s">
        <v>416</v>
      </c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11"/>
      <c r="W118" s="111"/>
      <c r="X118" s="111"/>
      <c r="Y118" s="111"/>
      <c r="Z118" s="111"/>
      <c r="AA118" s="111"/>
      <c r="AB118" s="111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25"/>
    </row>
    <row r="119" spans="1:64" s="11" customFormat="1" ht="12.75" customHeight="1" hidden="1" outlineLevel="1">
      <c r="A119" s="12"/>
      <c r="B119" s="13"/>
      <c r="C119" s="13"/>
      <c r="D119" s="13"/>
      <c r="E119" s="107" t="s">
        <v>417</v>
      </c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10" t="s">
        <v>409</v>
      </c>
      <c r="W119" s="110"/>
      <c r="X119" s="110"/>
      <c r="Y119" s="110"/>
      <c r="Z119" s="110"/>
      <c r="AA119" s="110"/>
      <c r="AB119" s="110"/>
      <c r="AC119" s="119">
        <v>0.43826</v>
      </c>
      <c r="AD119" s="119"/>
      <c r="AE119" s="119"/>
      <c r="AF119" s="119"/>
      <c r="AG119" s="119"/>
      <c r="AH119" s="119"/>
      <c r="AI119" s="119">
        <v>0.36572</v>
      </c>
      <c r="AJ119" s="119"/>
      <c r="AK119" s="119"/>
      <c r="AL119" s="119"/>
      <c r="AM119" s="119"/>
      <c r="AN119" s="119"/>
      <c r="AO119" s="119" t="s">
        <v>478</v>
      </c>
      <c r="AP119" s="119"/>
      <c r="AQ119" s="119"/>
      <c r="AR119" s="119"/>
      <c r="AS119" s="119"/>
      <c r="AT119" s="119"/>
      <c r="AU119" s="119" t="s">
        <v>478</v>
      </c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20"/>
    </row>
    <row r="120" spans="1:64" s="11" customFormat="1" ht="12.75" hidden="1" outlineLevel="1">
      <c r="A120" s="12"/>
      <c r="B120" s="13"/>
      <c r="C120" s="13"/>
      <c r="D120" s="13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10"/>
      <c r="W120" s="110"/>
      <c r="X120" s="110"/>
      <c r="Y120" s="110"/>
      <c r="Z120" s="110"/>
      <c r="AA120" s="110"/>
      <c r="AB120" s="110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20"/>
    </row>
    <row r="121" spans="1:64" s="21" customFormat="1" ht="41.25" customHeight="1" collapsed="1">
      <c r="A121" s="132" t="s">
        <v>476</v>
      </c>
      <c r="B121" s="133"/>
      <c r="C121" s="133"/>
      <c r="D121" s="133"/>
      <c r="E121" s="147" t="s">
        <v>521</v>
      </c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17"/>
      <c r="W121" s="117"/>
      <c r="X121" s="117"/>
      <c r="Y121" s="117"/>
      <c r="Z121" s="117"/>
      <c r="AA121" s="117"/>
      <c r="AB121" s="117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24"/>
    </row>
    <row r="122" spans="1:64" s="11" customFormat="1" ht="12.75">
      <c r="A122" s="12"/>
      <c r="B122" s="13"/>
      <c r="C122" s="13"/>
      <c r="D122" s="13"/>
      <c r="E122" s="107" t="s">
        <v>412</v>
      </c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11"/>
      <c r="W122" s="111"/>
      <c r="X122" s="111"/>
      <c r="Y122" s="111"/>
      <c r="Z122" s="111"/>
      <c r="AA122" s="111"/>
      <c r="AB122" s="111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9"/>
    </row>
    <row r="123" spans="1:64" s="11" customFormat="1" ht="12.75">
      <c r="A123" s="12"/>
      <c r="B123" s="13"/>
      <c r="C123" s="13"/>
      <c r="D123" s="13"/>
      <c r="E123" s="107" t="s">
        <v>413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10" t="s">
        <v>391</v>
      </c>
      <c r="W123" s="111"/>
      <c r="X123" s="111"/>
      <c r="Y123" s="111"/>
      <c r="Z123" s="111"/>
      <c r="AA123" s="111"/>
      <c r="AB123" s="111"/>
      <c r="AC123" s="113">
        <v>1418606.02615</v>
      </c>
      <c r="AD123" s="113"/>
      <c r="AE123" s="113"/>
      <c r="AF123" s="113"/>
      <c r="AG123" s="113"/>
      <c r="AH123" s="113"/>
      <c r="AI123" s="113">
        <v>1845197.02333</v>
      </c>
      <c r="AJ123" s="113"/>
      <c r="AK123" s="113"/>
      <c r="AL123" s="113"/>
      <c r="AM123" s="113"/>
      <c r="AN123" s="113"/>
      <c r="AO123" s="106">
        <v>1485008.67</v>
      </c>
      <c r="AP123" s="106"/>
      <c r="AQ123" s="106"/>
      <c r="AR123" s="106"/>
      <c r="AS123" s="106"/>
      <c r="AT123" s="106"/>
      <c r="AU123" s="106">
        <v>1610107.84</v>
      </c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25"/>
    </row>
    <row r="124" spans="1:64" s="11" customFormat="1" ht="12.75">
      <c r="A124" s="12"/>
      <c r="B124" s="13"/>
      <c r="C124" s="13"/>
      <c r="D124" s="13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10"/>
      <c r="W124" s="111"/>
      <c r="X124" s="111"/>
      <c r="Y124" s="111"/>
      <c r="Z124" s="111"/>
      <c r="AA124" s="111"/>
      <c r="AB124" s="111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25"/>
    </row>
    <row r="125" spans="1:64" s="11" customFormat="1" ht="12.75">
      <c r="A125" s="12"/>
      <c r="B125" s="13"/>
      <c r="C125" s="13"/>
      <c r="D125" s="13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11"/>
      <c r="W125" s="111"/>
      <c r="X125" s="111"/>
      <c r="Y125" s="111"/>
      <c r="Z125" s="111"/>
      <c r="AA125" s="111"/>
      <c r="AB125" s="111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25"/>
    </row>
    <row r="126" spans="1:64" s="11" customFormat="1" ht="12.75">
      <c r="A126" s="12"/>
      <c r="B126" s="13"/>
      <c r="C126" s="13"/>
      <c r="D126" s="13"/>
      <c r="E126" s="107" t="s">
        <v>414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10" t="s">
        <v>409</v>
      </c>
      <c r="W126" s="111"/>
      <c r="X126" s="111"/>
      <c r="Y126" s="111"/>
      <c r="Z126" s="111"/>
      <c r="AA126" s="111"/>
      <c r="AB126" s="111"/>
      <c r="AC126" s="111">
        <v>331.18</v>
      </c>
      <c r="AD126" s="111"/>
      <c r="AE126" s="111"/>
      <c r="AF126" s="111"/>
      <c r="AG126" s="111"/>
      <c r="AH126" s="111"/>
      <c r="AI126" s="152">
        <v>452.2003</v>
      </c>
      <c r="AJ126" s="152"/>
      <c r="AK126" s="152"/>
      <c r="AL126" s="152"/>
      <c r="AM126" s="152"/>
      <c r="AN126" s="152"/>
      <c r="AO126" s="106">
        <v>381.66</v>
      </c>
      <c r="AP126" s="106"/>
      <c r="AQ126" s="106"/>
      <c r="AR126" s="106"/>
      <c r="AS126" s="106"/>
      <c r="AT126" s="106"/>
      <c r="AU126" s="106">
        <v>407.42</v>
      </c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25"/>
    </row>
    <row r="127" spans="1:64" s="11" customFormat="1" ht="12.75">
      <c r="A127" s="12"/>
      <c r="B127" s="13"/>
      <c r="C127" s="13"/>
      <c r="D127" s="13"/>
      <c r="E127" s="107" t="s">
        <v>415</v>
      </c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52"/>
      <c r="AJ127" s="152"/>
      <c r="AK127" s="152"/>
      <c r="AL127" s="152"/>
      <c r="AM127" s="152"/>
      <c r="AN127" s="152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25"/>
    </row>
    <row r="128" spans="1:64" s="11" customFormat="1" ht="12.75">
      <c r="A128" s="12"/>
      <c r="B128" s="13"/>
      <c r="C128" s="13"/>
      <c r="D128" s="13"/>
      <c r="E128" s="107" t="s">
        <v>416</v>
      </c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52"/>
      <c r="AJ128" s="152"/>
      <c r="AK128" s="152"/>
      <c r="AL128" s="152"/>
      <c r="AM128" s="152"/>
      <c r="AN128" s="152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25"/>
    </row>
    <row r="129" spans="1:64" s="11" customFormat="1" ht="12.75" customHeight="1">
      <c r="A129" s="12"/>
      <c r="B129" s="13"/>
      <c r="C129" s="13"/>
      <c r="D129" s="13"/>
      <c r="E129" s="107" t="s">
        <v>417</v>
      </c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10" t="s">
        <v>409</v>
      </c>
      <c r="W129" s="110"/>
      <c r="X129" s="110"/>
      <c r="Y129" s="110"/>
      <c r="Z129" s="110"/>
      <c r="AA129" s="110"/>
      <c r="AB129" s="110"/>
      <c r="AC129" s="149"/>
      <c r="AD129" s="149"/>
      <c r="AE129" s="149"/>
      <c r="AF129" s="149"/>
      <c r="AG129" s="149"/>
      <c r="AH129" s="149"/>
      <c r="AI129" s="111"/>
      <c r="AJ129" s="111"/>
      <c r="AK129" s="111"/>
      <c r="AL129" s="111"/>
      <c r="AM129" s="111"/>
      <c r="AN129" s="111"/>
      <c r="AO129" s="126">
        <f>2.77399*1000</f>
        <v>2773.99</v>
      </c>
      <c r="AP129" s="126"/>
      <c r="AQ129" s="126"/>
      <c r="AR129" s="126"/>
      <c r="AS129" s="126"/>
      <c r="AT129" s="126"/>
      <c r="AU129" s="119">
        <f>2.98111*1000</f>
        <v>2981.11</v>
      </c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20"/>
    </row>
    <row r="130" spans="1:64" s="11" customFormat="1" ht="12.75">
      <c r="A130" s="12"/>
      <c r="B130" s="13"/>
      <c r="C130" s="13"/>
      <c r="D130" s="13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10"/>
      <c r="W130" s="110"/>
      <c r="X130" s="110"/>
      <c r="Y130" s="110"/>
      <c r="Z130" s="110"/>
      <c r="AA130" s="110"/>
      <c r="AB130" s="110"/>
      <c r="AC130" s="149"/>
      <c r="AD130" s="149"/>
      <c r="AE130" s="149"/>
      <c r="AF130" s="149"/>
      <c r="AG130" s="149"/>
      <c r="AH130" s="149"/>
      <c r="AI130" s="111"/>
      <c r="AJ130" s="111"/>
      <c r="AK130" s="111"/>
      <c r="AL130" s="111"/>
      <c r="AM130" s="111"/>
      <c r="AN130" s="111"/>
      <c r="AO130" s="126"/>
      <c r="AP130" s="126"/>
      <c r="AQ130" s="126"/>
      <c r="AR130" s="126"/>
      <c r="AS130" s="126"/>
      <c r="AT130" s="126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20"/>
    </row>
    <row r="131" spans="1:64" s="21" customFormat="1" ht="43.5" customHeight="1">
      <c r="A131" s="132" t="s">
        <v>484</v>
      </c>
      <c r="B131" s="133"/>
      <c r="C131" s="133"/>
      <c r="D131" s="133"/>
      <c r="E131" s="116" t="s">
        <v>527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7"/>
      <c r="W131" s="117"/>
      <c r="X131" s="117"/>
      <c r="Y131" s="117"/>
      <c r="Z131" s="117"/>
      <c r="AA131" s="117"/>
      <c r="AB131" s="117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24"/>
    </row>
    <row r="132" spans="1:64" s="11" customFormat="1" ht="12.75">
      <c r="A132" s="12"/>
      <c r="B132" s="13"/>
      <c r="C132" s="13"/>
      <c r="D132" s="13"/>
      <c r="E132" s="107" t="s">
        <v>412</v>
      </c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11"/>
      <c r="W132" s="111"/>
      <c r="X132" s="111"/>
      <c r="Y132" s="111"/>
      <c r="Z132" s="111"/>
      <c r="AA132" s="111"/>
      <c r="AB132" s="111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9"/>
    </row>
    <row r="133" spans="1:64" s="11" customFormat="1" ht="12.75">
      <c r="A133" s="12"/>
      <c r="B133" s="13"/>
      <c r="C133" s="13"/>
      <c r="D133" s="13"/>
      <c r="E133" s="107" t="s">
        <v>413</v>
      </c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10" t="s">
        <v>391</v>
      </c>
      <c r="W133" s="111"/>
      <c r="X133" s="111"/>
      <c r="Y133" s="111"/>
      <c r="Z133" s="111"/>
      <c r="AA133" s="111"/>
      <c r="AB133" s="111"/>
      <c r="AC133" s="106">
        <v>620978.24602</v>
      </c>
      <c r="AD133" s="106"/>
      <c r="AE133" s="106"/>
      <c r="AF133" s="106"/>
      <c r="AG133" s="106"/>
      <c r="AH133" s="106"/>
      <c r="AI133" s="106">
        <v>640467.02172</v>
      </c>
      <c r="AJ133" s="106"/>
      <c r="AK133" s="106"/>
      <c r="AL133" s="106"/>
      <c r="AM133" s="106"/>
      <c r="AN133" s="106"/>
      <c r="AO133" s="106" t="s">
        <v>478</v>
      </c>
      <c r="AP133" s="106"/>
      <c r="AQ133" s="106"/>
      <c r="AR133" s="106"/>
      <c r="AS133" s="106"/>
      <c r="AT133" s="106"/>
      <c r="AU133" s="106" t="s">
        <v>478</v>
      </c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25"/>
    </row>
    <row r="134" spans="1:64" s="11" customFormat="1" ht="12.75">
      <c r="A134" s="12"/>
      <c r="B134" s="13"/>
      <c r="C134" s="13"/>
      <c r="D134" s="13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10"/>
      <c r="W134" s="111"/>
      <c r="X134" s="111"/>
      <c r="Y134" s="111"/>
      <c r="Z134" s="111"/>
      <c r="AA134" s="111"/>
      <c r="AB134" s="111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25"/>
    </row>
    <row r="135" spans="1:64" s="11" customFormat="1" ht="12.75">
      <c r="A135" s="12"/>
      <c r="B135" s="13"/>
      <c r="C135" s="13"/>
      <c r="D135" s="13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11"/>
      <c r="W135" s="111"/>
      <c r="X135" s="111"/>
      <c r="Y135" s="111"/>
      <c r="Z135" s="111"/>
      <c r="AA135" s="111"/>
      <c r="AB135" s="111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25"/>
    </row>
    <row r="136" spans="1:64" s="11" customFormat="1" ht="12.75">
      <c r="A136" s="12"/>
      <c r="B136" s="13"/>
      <c r="C136" s="13"/>
      <c r="D136" s="13"/>
      <c r="E136" s="107" t="s">
        <v>414</v>
      </c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10" t="s">
        <v>409</v>
      </c>
      <c r="W136" s="111"/>
      <c r="X136" s="111"/>
      <c r="Y136" s="111"/>
      <c r="Z136" s="111"/>
      <c r="AA136" s="111"/>
      <c r="AB136" s="111"/>
      <c r="AC136" s="106">
        <v>80.03141</v>
      </c>
      <c r="AD136" s="106"/>
      <c r="AE136" s="106"/>
      <c r="AF136" s="106"/>
      <c r="AG136" s="106"/>
      <c r="AH136" s="106"/>
      <c r="AI136" s="106">
        <v>88.89851</v>
      </c>
      <c r="AJ136" s="106"/>
      <c r="AK136" s="106"/>
      <c r="AL136" s="106"/>
      <c r="AM136" s="106"/>
      <c r="AN136" s="106"/>
      <c r="AO136" s="106" t="s">
        <v>478</v>
      </c>
      <c r="AP136" s="106"/>
      <c r="AQ136" s="106"/>
      <c r="AR136" s="106"/>
      <c r="AS136" s="106"/>
      <c r="AT136" s="106"/>
      <c r="AU136" s="106" t="s">
        <v>478</v>
      </c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25"/>
    </row>
    <row r="137" spans="1:64" s="11" customFormat="1" ht="12.75">
      <c r="A137" s="12"/>
      <c r="B137" s="13"/>
      <c r="C137" s="13"/>
      <c r="D137" s="13"/>
      <c r="E137" s="107" t="s">
        <v>415</v>
      </c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11"/>
      <c r="W137" s="111"/>
      <c r="X137" s="111"/>
      <c r="Y137" s="111"/>
      <c r="Z137" s="111"/>
      <c r="AA137" s="111"/>
      <c r="AB137" s="111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25"/>
    </row>
    <row r="138" spans="1:64" s="11" customFormat="1" ht="12.75">
      <c r="A138" s="12"/>
      <c r="B138" s="13"/>
      <c r="C138" s="13"/>
      <c r="D138" s="13"/>
      <c r="E138" s="107" t="s">
        <v>416</v>
      </c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11"/>
      <c r="W138" s="111"/>
      <c r="X138" s="111"/>
      <c r="Y138" s="111"/>
      <c r="Z138" s="111"/>
      <c r="AA138" s="111"/>
      <c r="AB138" s="111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25"/>
    </row>
    <row r="139" spans="1:64" s="11" customFormat="1" ht="12.75" customHeight="1">
      <c r="A139" s="12"/>
      <c r="B139" s="13"/>
      <c r="C139" s="13"/>
      <c r="D139" s="13"/>
      <c r="E139" s="107" t="s">
        <v>417</v>
      </c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10" t="s">
        <v>409</v>
      </c>
      <c r="W139" s="110"/>
      <c r="X139" s="110"/>
      <c r="Y139" s="110"/>
      <c r="Z139" s="110"/>
      <c r="AA139" s="110"/>
      <c r="AB139" s="110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 t="s">
        <v>478</v>
      </c>
      <c r="AP139" s="126"/>
      <c r="AQ139" s="126"/>
      <c r="AR139" s="126"/>
      <c r="AS139" s="126"/>
      <c r="AT139" s="126"/>
      <c r="AU139" s="126" t="s">
        <v>478</v>
      </c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55"/>
    </row>
    <row r="140" spans="1:64" s="11" customFormat="1" ht="12.75">
      <c r="A140" s="12"/>
      <c r="B140" s="13"/>
      <c r="C140" s="13"/>
      <c r="D140" s="13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10"/>
      <c r="W140" s="110"/>
      <c r="X140" s="110"/>
      <c r="Y140" s="110"/>
      <c r="Z140" s="110"/>
      <c r="AA140" s="110"/>
      <c r="AB140" s="110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55"/>
    </row>
    <row r="141" spans="1:64" s="21" customFormat="1" ht="35.25" customHeight="1">
      <c r="A141" s="132" t="s">
        <v>477</v>
      </c>
      <c r="B141" s="133"/>
      <c r="C141" s="133"/>
      <c r="D141" s="133"/>
      <c r="E141" s="147" t="s">
        <v>480</v>
      </c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17"/>
      <c r="W141" s="117"/>
      <c r="X141" s="117"/>
      <c r="Y141" s="117"/>
      <c r="Z141" s="117"/>
      <c r="AA141" s="117"/>
      <c r="AB141" s="117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24"/>
    </row>
    <row r="142" spans="1:64" s="11" customFormat="1" ht="12.75">
      <c r="A142" s="12"/>
      <c r="B142" s="13"/>
      <c r="C142" s="13"/>
      <c r="D142" s="13"/>
      <c r="E142" s="107" t="s">
        <v>412</v>
      </c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11"/>
      <c r="W142" s="111"/>
      <c r="X142" s="111"/>
      <c r="Y142" s="111"/>
      <c r="Z142" s="111"/>
      <c r="AA142" s="111"/>
      <c r="AB142" s="111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9"/>
    </row>
    <row r="143" spans="1:64" s="11" customFormat="1" ht="12.75">
      <c r="A143" s="12"/>
      <c r="B143" s="13"/>
      <c r="C143" s="13"/>
      <c r="D143" s="13"/>
      <c r="E143" s="107" t="s">
        <v>413</v>
      </c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10" t="s">
        <v>391</v>
      </c>
      <c r="W143" s="111"/>
      <c r="X143" s="111"/>
      <c r="Y143" s="111"/>
      <c r="Z143" s="111"/>
      <c r="AA143" s="111"/>
      <c r="AB143" s="111"/>
      <c r="AC143" s="106">
        <v>377537.61</v>
      </c>
      <c r="AD143" s="106"/>
      <c r="AE143" s="106"/>
      <c r="AF143" s="106"/>
      <c r="AG143" s="106"/>
      <c r="AH143" s="106"/>
      <c r="AI143" s="106">
        <v>365413.8</v>
      </c>
      <c r="AJ143" s="106"/>
      <c r="AK143" s="106"/>
      <c r="AL143" s="106"/>
      <c r="AM143" s="106"/>
      <c r="AN143" s="106"/>
      <c r="AO143" s="106">
        <f>AO153</f>
        <v>331449.79</v>
      </c>
      <c r="AP143" s="106"/>
      <c r="AQ143" s="106"/>
      <c r="AR143" s="106"/>
      <c r="AS143" s="106"/>
      <c r="AT143" s="106"/>
      <c r="AU143" s="106">
        <f>AU153</f>
        <v>379018.09</v>
      </c>
      <c r="AV143" s="106"/>
      <c r="AW143" s="106"/>
      <c r="AX143" s="106"/>
      <c r="AY143" s="106"/>
      <c r="AZ143" s="106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9"/>
    </row>
    <row r="144" spans="1:64" s="11" customFormat="1" ht="12.75">
      <c r="A144" s="12"/>
      <c r="B144" s="13"/>
      <c r="C144" s="13"/>
      <c r="D144" s="13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10"/>
      <c r="W144" s="111"/>
      <c r="X144" s="111"/>
      <c r="Y144" s="111"/>
      <c r="Z144" s="111"/>
      <c r="AA144" s="111"/>
      <c r="AB144" s="111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9"/>
    </row>
    <row r="145" spans="1:64" s="11" customFormat="1" ht="12.75">
      <c r="A145" s="12"/>
      <c r="B145" s="13"/>
      <c r="C145" s="13"/>
      <c r="D145" s="13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11"/>
      <c r="W145" s="111"/>
      <c r="X145" s="111"/>
      <c r="Y145" s="111"/>
      <c r="Z145" s="111"/>
      <c r="AA145" s="111"/>
      <c r="AB145" s="111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9"/>
    </row>
    <row r="146" spans="1:64" s="11" customFormat="1" ht="12.75">
      <c r="A146" s="12"/>
      <c r="B146" s="13"/>
      <c r="C146" s="13"/>
      <c r="D146" s="13"/>
      <c r="E146" s="107" t="s">
        <v>414</v>
      </c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10" t="s">
        <v>409</v>
      </c>
      <c r="W146" s="111"/>
      <c r="X146" s="111"/>
      <c r="Y146" s="111"/>
      <c r="Z146" s="111"/>
      <c r="AA146" s="111"/>
      <c r="AB146" s="111"/>
      <c r="AC146" s="106">
        <v>55.09</v>
      </c>
      <c r="AD146" s="106"/>
      <c r="AE146" s="106"/>
      <c r="AF146" s="106"/>
      <c r="AG146" s="106"/>
      <c r="AH146" s="106"/>
      <c r="AI146" s="106">
        <v>60.23</v>
      </c>
      <c r="AJ146" s="106"/>
      <c r="AK146" s="106"/>
      <c r="AL146" s="106"/>
      <c r="AM146" s="106"/>
      <c r="AN146" s="106"/>
      <c r="AO146" s="106">
        <f>AO156</f>
        <v>60.95</v>
      </c>
      <c r="AP146" s="106"/>
      <c r="AQ146" s="106"/>
      <c r="AR146" s="106"/>
      <c r="AS146" s="106"/>
      <c r="AT146" s="106"/>
      <c r="AU146" s="106">
        <f>AU156</f>
        <v>69.48</v>
      </c>
      <c r="AV146" s="106"/>
      <c r="AW146" s="106"/>
      <c r="AX146" s="106"/>
      <c r="AY146" s="106"/>
      <c r="AZ146" s="106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9"/>
    </row>
    <row r="147" spans="1:64" s="11" customFormat="1" ht="12.75">
      <c r="A147" s="12"/>
      <c r="B147" s="13"/>
      <c r="C147" s="13"/>
      <c r="D147" s="13"/>
      <c r="E147" s="107" t="s">
        <v>415</v>
      </c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11"/>
      <c r="W147" s="111"/>
      <c r="X147" s="111"/>
      <c r="Y147" s="111"/>
      <c r="Z147" s="111"/>
      <c r="AA147" s="111"/>
      <c r="AB147" s="111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9"/>
    </row>
    <row r="148" spans="1:64" s="11" customFormat="1" ht="12.75">
      <c r="A148" s="12"/>
      <c r="B148" s="13"/>
      <c r="C148" s="13"/>
      <c r="D148" s="13"/>
      <c r="E148" s="107" t="s">
        <v>416</v>
      </c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11"/>
      <c r="W148" s="111"/>
      <c r="X148" s="111"/>
      <c r="Y148" s="111"/>
      <c r="Z148" s="111"/>
      <c r="AA148" s="111"/>
      <c r="AB148" s="111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9"/>
    </row>
    <row r="149" spans="1:64" s="11" customFormat="1" ht="12.75" customHeight="1">
      <c r="A149" s="12"/>
      <c r="B149" s="13"/>
      <c r="C149" s="13"/>
      <c r="D149" s="13"/>
      <c r="E149" s="107" t="s">
        <v>417</v>
      </c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10" t="s">
        <v>409</v>
      </c>
      <c r="W149" s="110"/>
      <c r="X149" s="110"/>
      <c r="Y149" s="110"/>
      <c r="Z149" s="110"/>
      <c r="AA149" s="110"/>
      <c r="AB149" s="110"/>
      <c r="AC149" s="126">
        <f>0.63775*1000</f>
        <v>637.75</v>
      </c>
      <c r="AD149" s="126"/>
      <c r="AE149" s="126"/>
      <c r="AF149" s="126"/>
      <c r="AG149" s="126"/>
      <c r="AH149" s="126"/>
      <c r="AI149" s="126">
        <f>0.67216*1000</f>
        <v>672.16</v>
      </c>
      <c r="AJ149" s="126"/>
      <c r="AK149" s="126"/>
      <c r="AL149" s="126"/>
      <c r="AM149" s="126"/>
      <c r="AN149" s="126"/>
      <c r="AO149" s="126">
        <f>0.59358*1000</f>
        <v>593.58</v>
      </c>
      <c r="AP149" s="126"/>
      <c r="AQ149" s="126"/>
      <c r="AR149" s="126"/>
      <c r="AS149" s="126"/>
      <c r="AT149" s="126"/>
      <c r="AU149" s="126">
        <f>0.67831*1000</f>
        <v>678.31</v>
      </c>
      <c r="AV149" s="126"/>
      <c r="AW149" s="126"/>
      <c r="AX149" s="126"/>
      <c r="AY149" s="126"/>
      <c r="AZ149" s="126"/>
      <c r="BA149" s="119"/>
      <c r="BB149" s="119"/>
      <c r="BC149" s="119"/>
      <c r="BD149" s="119"/>
      <c r="BE149" s="119"/>
      <c r="BF149" s="119"/>
      <c r="BG149" s="108"/>
      <c r="BH149" s="108"/>
      <c r="BI149" s="108"/>
      <c r="BJ149" s="108"/>
      <c r="BK149" s="108"/>
      <c r="BL149" s="109"/>
    </row>
    <row r="150" spans="1:64" s="11" customFormat="1" ht="12.75">
      <c r="A150" s="12"/>
      <c r="B150" s="13"/>
      <c r="C150" s="13"/>
      <c r="D150" s="13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10"/>
      <c r="W150" s="110"/>
      <c r="X150" s="110"/>
      <c r="Y150" s="110"/>
      <c r="Z150" s="110"/>
      <c r="AA150" s="110"/>
      <c r="AB150" s="110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19"/>
      <c r="BB150" s="119"/>
      <c r="BC150" s="119"/>
      <c r="BD150" s="119"/>
      <c r="BE150" s="119"/>
      <c r="BF150" s="119"/>
      <c r="BG150" s="108"/>
      <c r="BH150" s="108"/>
      <c r="BI150" s="108"/>
      <c r="BJ150" s="108"/>
      <c r="BK150" s="108"/>
      <c r="BL150" s="109"/>
    </row>
    <row r="151" spans="1:64" s="21" customFormat="1" ht="43.5" customHeight="1">
      <c r="A151" s="132" t="s">
        <v>482</v>
      </c>
      <c r="B151" s="133"/>
      <c r="C151" s="133"/>
      <c r="D151" s="133"/>
      <c r="E151" s="116" t="s">
        <v>523</v>
      </c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7"/>
      <c r="W151" s="117"/>
      <c r="X151" s="117"/>
      <c r="Y151" s="117"/>
      <c r="Z151" s="117"/>
      <c r="AA151" s="117"/>
      <c r="AB151" s="117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24"/>
    </row>
    <row r="152" spans="1:64" s="11" customFormat="1" ht="12.75">
      <c r="A152" s="12"/>
      <c r="B152" s="13"/>
      <c r="C152" s="13"/>
      <c r="D152" s="13"/>
      <c r="E152" s="107" t="s">
        <v>412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11"/>
      <c r="W152" s="111"/>
      <c r="X152" s="111"/>
      <c r="Y152" s="111"/>
      <c r="Z152" s="111"/>
      <c r="AA152" s="111"/>
      <c r="AB152" s="111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9"/>
    </row>
    <row r="153" spans="1:64" s="11" customFormat="1" ht="12.75">
      <c r="A153" s="12"/>
      <c r="B153" s="13"/>
      <c r="C153" s="13"/>
      <c r="D153" s="13"/>
      <c r="E153" s="107" t="s">
        <v>413</v>
      </c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10" t="s">
        <v>391</v>
      </c>
      <c r="W153" s="111"/>
      <c r="X153" s="111"/>
      <c r="Y153" s="111"/>
      <c r="Z153" s="111"/>
      <c r="AA153" s="111"/>
      <c r="AB153" s="111"/>
      <c r="AC153" s="106">
        <v>377537.61</v>
      </c>
      <c r="AD153" s="106"/>
      <c r="AE153" s="106"/>
      <c r="AF153" s="106"/>
      <c r="AG153" s="106"/>
      <c r="AH153" s="106"/>
      <c r="AI153" s="106">
        <v>365413.8</v>
      </c>
      <c r="AJ153" s="106"/>
      <c r="AK153" s="106"/>
      <c r="AL153" s="106"/>
      <c r="AM153" s="106"/>
      <c r="AN153" s="106"/>
      <c r="AO153" s="106">
        <v>331449.79</v>
      </c>
      <c r="AP153" s="106"/>
      <c r="AQ153" s="106"/>
      <c r="AR153" s="106"/>
      <c r="AS153" s="106"/>
      <c r="AT153" s="106"/>
      <c r="AU153" s="106">
        <v>379018.09</v>
      </c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25"/>
    </row>
    <row r="154" spans="1:64" s="11" customFormat="1" ht="12.75">
      <c r="A154" s="12"/>
      <c r="B154" s="13"/>
      <c r="C154" s="13"/>
      <c r="D154" s="13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10"/>
      <c r="W154" s="111"/>
      <c r="X154" s="111"/>
      <c r="Y154" s="111"/>
      <c r="Z154" s="111"/>
      <c r="AA154" s="111"/>
      <c r="AB154" s="111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25"/>
    </row>
    <row r="155" spans="1:64" s="11" customFormat="1" ht="12.75">
      <c r="A155" s="12"/>
      <c r="B155" s="13"/>
      <c r="C155" s="13"/>
      <c r="D155" s="13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11"/>
      <c r="W155" s="111"/>
      <c r="X155" s="111"/>
      <c r="Y155" s="111"/>
      <c r="Z155" s="111"/>
      <c r="AA155" s="111"/>
      <c r="AB155" s="111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25"/>
    </row>
    <row r="156" spans="1:64" s="11" customFormat="1" ht="12.75">
      <c r="A156" s="12"/>
      <c r="B156" s="13"/>
      <c r="C156" s="13"/>
      <c r="D156" s="13"/>
      <c r="E156" s="107" t="s">
        <v>414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10" t="s">
        <v>409</v>
      </c>
      <c r="W156" s="111"/>
      <c r="X156" s="111"/>
      <c r="Y156" s="111"/>
      <c r="Z156" s="111"/>
      <c r="AA156" s="111"/>
      <c r="AB156" s="111"/>
      <c r="AC156" s="106">
        <v>55.09</v>
      </c>
      <c r="AD156" s="106"/>
      <c r="AE156" s="106"/>
      <c r="AF156" s="106"/>
      <c r="AG156" s="106"/>
      <c r="AH156" s="106"/>
      <c r="AI156" s="106">
        <v>60.23</v>
      </c>
      <c r="AJ156" s="106"/>
      <c r="AK156" s="106"/>
      <c r="AL156" s="106"/>
      <c r="AM156" s="106"/>
      <c r="AN156" s="106"/>
      <c r="AO156" s="106">
        <v>60.95</v>
      </c>
      <c r="AP156" s="106"/>
      <c r="AQ156" s="106"/>
      <c r="AR156" s="106"/>
      <c r="AS156" s="106"/>
      <c r="AT156" s="106"/>
      <c r="AU156" s="106">
        <v>69.48</v>
      </c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25"/>
    </row>
    <row r="157" spans="1:64" s="11" customFormat="1" ht="12.75">
      <c r="A157" s="12"/>
      <c r="B157" s="13"/>
      <c r="C157" s="13"/>
      <c r="D157" s="13"/>
      <c r="E157" s="107" t="s">
        <v>415</v>
      </c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11"/>
      <c r="W157" s="111"/>
      <c r="X157" s="111"/>
      <c r="Y157" s="111"/>
      <c r="Z157" s="111"/>
      <c r="AA157" s="111"/>
      <c r="AB157" s="111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25"/>
    </row>
    <row r="158" spans="1:64" s="11" customFormat="1" ht="12.75">
      <c r="A158" s="12"/>
      <c r="B158" s="13"/>
      <c r="C158" s="13"/>
      <c r="D158" s="13"/>
      <c r="E158" s="107" t="s">
        <v>416</v>
      </c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11"/>
      <c r="W158" s="111"/>
      <c r="X158" s="111"/>
      <c r="Y158" s="111"/>
      <c r="Z158" s="111"/>
      <c r="AA158" s="111"/>
      <c r="AB158" s="111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25"/>
    </row>
    <row r="159" spans="1:64" s="11" customFormat="1" ht="12.75" customHeight="1">
      <c r="A159" s="12"/>
      <c r="B159" s="13"/>
      <c r="C159" s="13"/>
      <c r="D159" s="13"/>
      <c r="E159" s="107" t="s">
        <v>417</v>
      </c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10" t="s">
        <v>409</v>
      </c>
      <c r="W159" s="110"/>
      <c r="X159" s="110"/>
      <c r="Y159" s="110"/>
      <c r="Z159" s="110"/>
      <c r="AA159" s="110"/>
      <c r="AB159" s="110"/>
      <c r="AC159" s="126">
        <f>0.57308*1000</f>
        <v>573.08</v>
      </c>
      <c r="AD159" s="126"/>
      <c r="AE159" s="126"/>
      <c r="AF159" s="126"/>
      <c r="AG159" s="126"/>
      <c r="AH159" s="126"/>
      <c r="AI159" s="126">
        <f>0.5707*1000</f>
        <v>570.6999999999999</v>
      </c>
      <c r="AJ159" s="126"/>
      <c r="AK159" s="126"/>
      <c r="AL159" s="126"/>
      <c r="AM159" s="126"/>
      <c r="AN159" s="126"/>
      <c r="AO159" s="148">
        <f>0.55146*1000</f>
        <v>551.4599999999999</v>
      </c>
      <c r="AP159" s="148"/>
      <c r="AQ159" s="148"/>
      <c r="AR159" s="148"/>
      <c r="AS159" s="148"/>
      <c r="AT159" s="148"/>
      <c r="AU159" s="148">
        <f>0.66212*1000</f>
        <v>662.12</v>
      </c>
      <c r="AV159" s="148"/>
      <c r="AW159" s="148"/>
      <c r="AX159" s="148"/>
      <c r="AY159" s="148"/>
      <c r="AZ159" s="148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20"/>
    </row>
    <row r="160" spans="1:64" s="11" customFormat="1" ht="12.75">
      <c r="A160" s="12"/>
      <c r="B160" s="13"/>
      <c r="C160" s="13"/>
      <c r="D160" s="13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10"/>
      <c r="W160" s="110"/>
      <c r="X160" s="110"/>
      <c r="Y160" s="110"/>
      <c r="Z160" s="110"/>
      <c r="AA160" s="110"/>
      <c r="AB160" s="110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20"/>
    </row>
    <row r="161" spans="1:64" s="21" customFormat="1" ht="43.5" customHeight="1">
      <c r="A161" s="132" t="s">
        <v>484</v>
      </c>
      <c r="B161" s="133"/>
      <c r="C161" s="133"/>
      <c r="D161" s="133"/>
      <c r="E161" s="116" t="s">
        <v>524</v>
      </c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7"/>
      <c r="W161" s="117"/>
      <c r="X161" s="117"/>
      <c r="Y161" s="117"/>
      <c r="Z161" s="117"/>
      <c r="AA161" s="117"/>
      <c r="AB161" s="117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24"/>
    </row>
    <row r="162" spans="1:64" s="11" customFormat="1" ht="12.75">
      <c r="A162" s="12"/>
      <c r="B162" s="13"/>
      <c r="C162" s="13"/>
      <c r="D162" s="13"/>
      <c r="E162" s="107" t="s">
        <v>412</v>
      </c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11"/>
      <c r="W162" s="111"/>
      <c r="X162" s="111"/>
      <c r="Y162" s="111"/>
      <c r="Z162" s="111"/>
      <c r="AA162" s="111"/>
      <c r="AB162" s="111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9"/>
    </row>
    <row r="163" spans="1:64" s="11" customFormat="1" ht="12.75">
      <c r="A163" s="12"/>
      <c r="B163" s="13"/>
      <c r="C163" s="13"/>
      <c r="D163" s="13"/>
      <c r="E163" s="107" t="s">
        <v>413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10" t="s">
        <v>391</v>
      </c>
      <c r="W163" s="111"/>
      <c r="X163" s="111"/>
      <c r="Y163" s="111"/>
      <c r="Z163" s="111"/>
      <c r="AA163" s="111"/>
      <c r="AB163" s="111"/>
      <c r="AC163" s="106" t="s">
        <v>478</v>
      </c>
      <c r="AD163" s="106"/>
      <c r="AE163" s="106"/>
      <c r="AF163" s="106"/>
      <c r="AG163" s="106"/>
      <c r="AH163" s="106"/>
      <c r="AI163" s="106" t="s">
        <v>478</v>
      </c>
      <c r="AJ163" s="106"/>
      <c r="AK163" s="106"/>
      <c r="AL163" s="106"/>
      <c r="AM163" s="106"/>
      <c r="AN163" s="106"/>
      <c r="AO163" s="106">
        <f>AO153</f>
        <v>331449.79</v>
      </c>
      <c r="AP163" s="106"/>
      <c r="AQ163" s="106"/>
      <c r="AR163" s="106"/>
      <c r="AS163" s="106"/>
      <c r="AT163" s="106"/>
      <c r="AU163" s="106">
        <f>AU153</f>
        <v>379018.09</v>
      </c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25"/>
    </row>
    <row r="164" spans="1:64" s="11" customFormat="1" ht="12.75">
      <c r="A164" s="12"/>
      <c r="B164" s="13"/>
      <c r="C164" s="13"/>
      <c r="D164" s="13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10"/>
      <c r="W164" s="111"/>
      <c r="X164" s="111"/>
      <c r="Y164" s="111"/>
      <c r="Z164" s="111"/>
      <c r="AA164" s="111"/>
      <c r="AB164" s="111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25"/>
    </row>
    <row r="165" spans="1:64" s="11" customFormat="1" ht="12.75">
      <c r="A165" s="12"/>
      <c r="B165" s="13"/>
      <c r="C165" s="13"/>
      <c r="D165" s="13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11"/>
      <c r="W165" s="111"/>
      <c r="X165" s="111"/>
      <c r="Y165" s="111"/>
      <c r="Z165" s="111"/>
      <c r="AA165" s="111"/>
      <c r="AB165" s="111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25"/>
    </row>
    <row r="166" spans="1:64" s="11" customFormat="1" ht="12.75">
      <c r="A166" s="12"/>
      <c r="B166" s="13"/>
      <c r="C166" s="13"/>
      <c r="D166" s="13"/>
      <c r="E166" s="107" t="s">
        <v>414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10" t="s">
        <v>409</v>
      </c>
      <c r="W166" s="111"/>
      <c r="X166" s="111"/>
      <c r="Y166" s="111"/>
      <c r="Z166" s="111"/>
      <c r="AA166" s="111"/>
      <c r="AB166" s="111"/>
      <c r="AC166" s="106" t="s">
        <v>478</v>
      </c>
      <c r="AD166" s="106"/>
      <c r="AE166" s="106"/>
      <c r="AF166" s="106"/>
      <c r="AG166" s="106"/>
      <c r="AH166" s="106"/>
      <c r="AI166" s="106" t="s">
        <v>478</v>
      </c>
      <c r="AJ166" s="106"/>
      <c r="AK166" s="106"/>
      <c r="AL166" s="106"/>
      <c r="AM166" s="106"/>
      <c r="AN166" s="106"/>
      <c r="AO166" s="106">
        <f>AO156</f>
        <v>60.95</v>
      </c>
      <c r="AP166" s="106"/>
      <c r="AQ166" s="106"/>
      <c r="AR166" s="106"/>
      <c r="AS166" s="106"/>
      <c r="AT166" s="106"/>
      <c r="AU166" s="106">
        <f>AU156</f>
        <v>69.48</v>
      </c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25"/>
    </row>
    <row r="167" spans="1:64" s="11" customFormat="1" ht="12.75">
      <c r="A167" s="12"/>
      <c r="B167" s="13"/>
      <c r="C167" s="13"/>
      <c r="D167" s="13"/>
      <c r="E167" s="107" t="s">
        <v>415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11"/>
      <c r="W167" s="111"/>
      <c r="X167" s="111"/>
      <c r="Y167" s="111"/>
      <c r="Z167" s="111"/>
      <c r="AA167" s="111"/>
      <c r="AB167" s="111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25"/>
    </row>
    <row r="168" spans="1:64" s="11" customFormat="1" ht="12.75">
      <c r="A168" s="12"/>
      <c r="B168" s="13"/>
      <c r="C168" s="13"/>
      <c r="D168" s="13"/>
      <c r="E168" s="107" t="s">
        <v>416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11"/>
      <c r="W168" s="111"/>
      <c r="X168" s="111"/>
      <c r="Y168" s="111"/>
      <c r="Z168" s="111"/>
      <c r="AA168" s="111"/>
      <c r="AB168" s="111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25"/>
    </row>
    <row r="169" spans="1:64" s="11" customFormat="1" ht="12.75" customHeight="1">
      <c r="A169" s="12"/>
      <c r="B169" s="13"/>
      <c r="C169" s="13"/>
      <c r="D169" s="13"/>
      <c r="E169" s="107" t="s">
        <v>417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10" t="s">
        <v>409</v>
      </c>
      <c r="W169" s="110"/>
      <c r="X169" s="110"/>
      <c r="Y169" s="110"/>
      <c r="Z169" s="110"/>
      <c r="AA169" s="110"/>
      <c r="AB169" s="110"/>
      <c r="AC169" s="126" t="s">
        <v>478</v>
      </c>
      <c r="AD169" s="126"/>
      <c r="AE169" s="126"/>
      <c r="AF169" s="126"/>
      <c r="AG169" s="126"/>
      <c r="AH169" s="126"/>
      <c r="AI169" s="126" t="s">
        <v>478</v>
      </c>
      <c r="AJ169" s="126"/>
      <c r="AK169" s="126"/>
      <c r="AL169" s="126"/>
      <c r="AM169" s="126"/>
      <c r="AN169" s="126"/>
      <c r="AO169" s="126">
        <f>0.69603*1000</f>
        <v>696.0300000000001</v>
      </c>
      <c r="AP169" s="126"/>
      <c r="AQ169" s="126"/>
      <c r="AR169" s="126"/>
      <c r="AS169" s="126"/>
      <c r="AT169" s="126"/>
      <c r="AU169" s="126">
        <f>0.72655*1000</f>
        <v>726.5500000000001</v>
      </c>
      <c r="AV169" s="126"/>
      <c r="AW169" s="126"/>
      <c r="AX169" s="126"/>
      <c r="AY169" s="126"/>
      <c r="AZ169" s="126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20"/>
    </row>
    <row r="170" spans="1:64" s="11" customFormat="1" ht="12.75">
      <c r="A170" s="12"/>
      <c r="B170" s="13"/>
      <c r="C170" s="13"/>
      <c r="D170" s="13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10"/>
      <c r="W170" s="110"/>
      <c r="X170" s="110"/>
      <c r="Y170" s="110"/>
      <c r="Z170" s="110"/>
      <c r="AA170" s="110"/>
      <c r="AB170" s="110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20"/>
    </row>
    <row r="171" spans="1:64" s="21" customFormat="1" ht="76.5" customHeight="1">
      <c r="A171" s="114" t="s">
        <v>485</v>
      </c>
      <c r="B171" s="115"/>
      <c r="C171" s="115"/>
      <c r="D171" s="115"/>
      <c r="E171" s="147" t="s">
        <v>525</v>
      </c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17"/>
      <c r="W171" s="117"/>
      <c r="X171" s="117"/>
      <c r="Y171" s="117"/>
      <c r="Z171" s="117"/>
      <c r="AA171" s="117"/>
      <c r="AB171" s="117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24"/>
    </row>
    <row r="172" spans="1:64" s="11" customFormat="1" ht="12.75">
      <c r="A172" s="12"/>
      <c r="B172" s="13"/>
      <c r="C172" s="13"/>
      <c r="D172" s="13"/>
      <c r="E172" s="107" t="s">
        <v>412</v>
      </c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11"/>
      <c r="W172" s="111"/>
      <c r="X172" s="111"/>
      <c r="Y172" s="111"/>
      <c r="Z172" s="111"/>
      <c r="AA172" s="111"/>
      <c r="AB172" s="111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9"/>
    </row>
    <row r="173" spans="1:64" s="11" customFormat="1" ht="12.75">
      <c r="A173" s="12"/>
      <c r="B173" s="13"/>
      <c r="C173" s="13"/>
      <c r="D173" s="13"/>
      <c r="E173" s="107" t="s">
        <v>413</v>
      </c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10" t="s">
        <v>391</v>
      </c>
      <c r="W173" s="111"/>
      <c r="X173" s="111"/>
      <c r="Y173" s="111"/>
      <c r="Z173" s="111"/>
      <c r="AA173" s="111"/>
      <c r="AB173" s="111"/>
      <c r="AC173" s="106">
        <v>377537.61</v>
      </c>
      <c r="AD173" s="106"/>
      <c r="AE173" s="106"/>
      <c r="AF173" s="106"/>
      <c r="AG173" s="106"/>
      <c r="AH173" s="106"/>
      <c r="AI173" s="106">
        <v>365413.8</v>
      </c>
      <c r="AJ173" s="106"/>
      <c r="AK173" s="106"/>
      <c r="AL173" s="106"/>
      <c r="AM173" s="106"/>
      <c r="AN173" s="106"/>
      <c r="AO173" s="106">
        <f>AO163</f>
        <v>331449.79</v>
      </c>
      <c r="AP173" s="106"/>
      <c r="AQ173" s="106"/>
      <c r="AR173" s="106"/>
      <c r="AS173" s="106"/>
      <c r="AT173" s="106"/>
      <c r="AU173" s="106">
        <f>AU163</f>
        <v>379018.09</v>
      </c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25"/>
    </row>
    <row r="174" spans="1:64" s="11" customFormat="1" ht="12.75">
      <c r="A174" s="12"/>
      <c r="B174" s="13"/>
      <c r="C174" s="13"/>
      <c r="D174" s="13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10"/>
      <c r="W174" s="111"/>
      <c r="X174" s="111"/>
      <c r="Y174" s="111"/>
      <c r="Z174" s="111"/>
      <c r="AA174" s="111"/>
      <c r="AB174" s="111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25"/>
    </row>
    <row r="175" spans="1:64" s="11" customFormat="1" ht="12.75">
      <c r="A175" s="12"/>
      <c r="B175" s="13"/>
      <c r="C175" s="13"/>
      <c r="D175" s="13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11"/>
      <c r="W175" s="111"/>
      <c r="X175" s="111"/>
      <c r="Y175" s="111"/>
      <c r="Z175" s="111"/>
      <c r="AA175" s="111"/>
      <c r="AB175" s="111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25"/>
    </row>
    <row r="176" spans="1:64" s="11" customFormat="1" ht="12.75">
      <c r="A176" s="12"/>
      <c r="B176" s="13"/>
      <c r="C176" s="13"/>
      <c r="D176" s="13"/>
      <c r="E176" s="107" t="s">
        <v>414</v>
      </c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10" t="s">
        <v>409</v>
      </c>
      <c r="W176" s="111"/>
      <c r="X176" s="111"/>
      <c r="Y176" s="111"/>
      <c r="Z176" s="111"/>
      <c r="AA176" s="111"/>
      <c r="AB176" s="111"/>
      <c r="AC176" s="106">
        <v>55.09</v>
      </c>
      <c r="AD176" s="106"/>
      <c r="AE176" s="106"/>
      <c r="AF176" s="106"/>
      <c r="AG176" s="106"/>
      <c r="AH176" s="106"/>
      <c r="AI176" s="106">
        <v>60.23</v>
      </c>
      <c r="AJ176" s="106"/>
      <c r="AK176" s="106"/>
      <c r="AL176" s="106"/>
      <c r="AM176" s="106"/>
      <c r="AN176" s="106"/>
      <c r="AO176" s="106">
        <f>AO166</f>
        <v>60.95</v>
      </c>
      <c r="AP176" s="106"/>
      <c r="AQ176" s="106"/>
      <c r="AR176" s="106"/>
      <c r="AS176" s="106"/>
      <c r="AT176" s="106"/>
      <c r="AU176" s="106">
        <f>AU166</f>
        <v>69.48</v>
      </c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25"/>
    </row>
    <row r="177" spans="1:64" s="11" customFormat="1" ht="12.75">
      <c r="A177" s="12"/>
      <c r="B177" s="13"/>
      <c r="C177" s="13"/>
      <c r="D177" s="13"/>
      <c r="E177" s="107" t="s">
        <v>415</v>
      </c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11"/>
      <c r="W177" s="111"/>
      <c r="X177" s="111"/>
      <c r="Y177" s="111"/>
      <c r="Z177" s="111"/>
      <c r="AA177" s="111"/>
      <c r="AB177" s="111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25"/>
    </row>
    <row r="178" spans="1:64" s="11" customFormat="1" ht="12.75">
      <c r="A178" s="12"/>
      <c r="B178" s="13"/>
      <c r="C178" s="13"/>
      <c r="D178" s="13"/>
      <c r="E178" s="107" t="s">
        <v>416</v>
      </c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11"/>
      <c r="W178" s="111"/>
      <c r="X178" s="111"/>
      <c r="Y178" s="111"/>
      <c r="Z178" s="111"/>
      <c r="AA178" s="111"/>
      <c r="AB178" s="111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25"/>
    </row>
    <row r="179" spans="1:64" s="11" customFormat="1" ht="12.75" customHeight="1">
      <c r="A179" s="12"/>
      <c r="B179" s="13"/>
      <c r="C179" s="13"/>
      <c r="D179" s="13"/>
      <c r="E179" s="107" t="s">
        <v>417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10" t="s">
        <v>409</v>
      </c>
      <c r="W179" s="110"/>
      <c r="X179" s="110"/>
      <c r="Y179" s="110"/>
      <c r="Z179" s="110"/>
      <c r="AA179" s="110"/>
      <c r="AB179" s="110"/>
      <c r="AC179" s="106">
        <f>0.57329*1000</f>
        <v>573.29</v>
      </c>
      <c r="AD179" s="106"/>
      <c r="AE179" s="106"/>
      <c r="AF179" s="106"/>
      <c r="AG179" s="106"/>
      <c r="AH179" s="106"/>
      <c r="AI179" s="106">
        <f>0.56224*1000</f>
        <v>562.24</v>
      </c>
      <c r="AJ179" s="106"/>
      <c r="AK179" s="106"/>
      <c r="AL179" s="106"/>
      <c r="AM179" s="106"/>
      <c r="AN179" s="106"/>
      <c r="AO179" s="126">
        <f>0.51568*1000</f>
        <v>515.6800000000001</v>
      </c>
      <c r="AP179" s="126"/>
      <c r="AQ179" s="126"/>
      <c r="AR179" s="126"/>
      <c r="AS179" s="126"/>
      <c r="AT179" s="126"/>
      <c r="AU179" s="126">
        <f>0.58992*1000</f>
        <v>589.92</v>
      </c>
      <c r="AV179" s="126"/>
      <c r="AW179" s="126"/>
      <c r="AX179" s="126"/>
      <c r="AY179" s="126"/>
      <c r="AZ179" s="126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20"/>
    </row>
    <row r="180" spans="1:64" s="11" customFormat="1" ht="12.75">
      <c r="A180" s="12"/>
      <c r="B180" s="13"/>
      <c r="C180" s="13"/>
      <c r="D180" s="13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10"/>
      <c r="W180" s="110"/>
      <c r="X180" s="110"/>
      <c r="Y180" s="110"/>
      <c r="Z180" s="110"/>
      <c r="AA180" s="110"/>
      <c r="AB180" s="110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20"/>
    </row>
    <row r="181" spans="1:64" s="21" customFormat="1" ht="78" customHeight="1" collapsed="1">
      <c r="A181" s="114" t="s">
        <v>487</v>
      </c>
      <c r="B181" s="115"/>
      <c r="C181" s="115"/>
      <c r="D181" s="115"/>
      <c r="E181" s="116" t="s">
        <v>513</v>
      </c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7"/>
      <c r="W181" s="117"/>
      <c r="X181" s="117"/>
      <c r="Y181" s="117"/>
      <c r="Z181" s="117"/>
      <c r="AA181" s="117"/>
      <c r="AB181" s="117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24"/>
    </row>
    <row r="182" spans="1:64" s="11" customFormat="1" ht="12.75">
      <c r="A182" s="12"/>
      <c r="B182" s="13"/>
      <c r="C182" s="13"/>
      <c r="D182" s="13"/>
      <c r="E182" s="107" t="s">
        <v>412</v>
      </c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11"/>
      <c r="W182" s="111"/>
      <c r="X182" s="111"/>
      <c r="Y182" s="111"/>
      <c r="Z182" s="111"/>
      <c r="AA182" s="111"/>
      <c r="AB182" s="111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9"/>
    </row>
    <row r="183" spans="1:64" s="11" customFormat="1" ht="12.75">
      <c r="A183" s="12"/>
      <c r="B183" s="13"/>
      <c r="C183" s="13"/>
      <c r="D183" s="13"/>
      <c r="E183" s="107" t="s">
        <v>413</v>
      </c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10" t="s">
        <v>391</v>
      </c>
      <c r="W183" s="111"/>
      <c r="X183" s="111"/>
      <c r="Y183" s="111"/>
      <c r="Z183" s="111"/>
      <c r="AA183" s="111"/>
      <c r="AB183" s="111"/>
      <c r="AC183" s="113">
        <v>345632.96396</v>
      </c>
      <c r="AD183" s="113"/>
      <c r="AE183" s="113"/>
      <c r="AF183" s="113"/>
      <c r="AG183" s="113"/>
      <c r="AH183" s="113"/>
      <c r="AI183" s="106">
        <v>374615.04541</v>
      </c>
      <c r="AJ183" s="106"/>
      <c r="AK183" s="106"/>
      <c r="AL183" s="106"/>
      <c r="AM183" s="106"/>
      <c r="AN183" s="106"/>
      <c r="AO183" s="106" t="s">
        <v>478</v>
      </c>
      <c r="AP183" s="106"/>
      <c r="AQ183" s="106"/>
      <c r="AR183" s="106"/>
      <c r="AS183" s="106"/>
      <c r="AT183" s="106"/>
      <c r="AU183" s="106" t="s">
        <v>478</v>
      </c>
      <c r="AV183" s="106"/>
      <c r="AW183" s="106"/>
      <c r="AX183" s="106"/>
      <c r="AY183" s="106"/>
      <c r="AZ183" s="106"/>
      <c r="BA183" s="108" t="s">
        <v>478</v>
      </c>
      <c r="BB183" s="108"/>
      <c r="BC183" s="108"/>
      <c r="BD183" s="108"/>
      <c r="BE183" s="108"/>
      <c r="BF183" s="108"/>
      <c r="BG183" s="108" t="s">
        <v>478</v>
      </c>
      <c r="BH183" s="108"/>
      <c r="BI183" s="108"/>
      <c r="BJ183" s="108"/>
      <c r="BK183" s="108"/>
      <c r="BL183" s="109"/>
    </row>
    <row r="184" spans="1:64" s="11" customFormat="1" ht="12.75">
      <c r="A184" s="12"/>
      <c r="B184" s="13"/>
      <c r="C184" s="13"/>
      <c r="D184" s="13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10"/>
      <c r="W184" s="111"/>
      <c r="X184" s="111"/>
      <c r="Y184" s="111"/>
      <c r="Z184" s="111"/>
      <c r="AA184" s="111"/>
      <c r="AB184" s="111"/>
      <c r="AC184" s="113"/>
      <c r="AD184" s="113"/>
      <c r="AE184" s="113"/>
      <c r="AF184" s="113"/>
      <c r="AG184" s="113"/>
      <c r="AH184" s="113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9"/>
    </row>
    <row r="185" spans="1:64" s="11" customFormat="1" ht="12.75">
      <c r="A185" s="12"/>
      <c r="B185" s="13"/>
      <c r="C185" s="13"/>
      <c r="D185" s="13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11"/>
      <c r="W185" s="111"/>
      <c r="X185" s="111"/>
      <c r="Y185" s="111"/>
      <c r="Z185" s="111"/>
      <c r="AA185" s="111"/>
      <c r="AB185" s="111"/>
      <c r="AC185" s="113"/>
      <c r="AD185" s="113"/>
      <c r="AE185" s="113"/>
      <c r="AF185" s="113"/>
      <c r="AG185" s="113"/>
      <c r="AH185" s="113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9"/>
    </row>
    <row r="186" spans="1:64" s="11" customFormat="1" ht="12.75">
      <c r="A186" s="12"/>
      <c r="B186" s="13"/>
      <c r="C186" s="13"/>
      <c r="D186" s="13"/>
      <c r="E186" s="107" t="s">
        <v>414</v>
      </c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10" t="s">
        <v>409</v>
      </c>
      <c r="W186" s="111"/>
      <c r="X186" s="111"/>
      <c r="Y186" s="111"/>
      <c r="Z186" s="111"/>
      <c r="AA186" s="111"/>
      <c r="AB186" s="111"/>
      <c r="AC186" s="113">
        <f>0.05675035*1000</f>
        <v>56.75035</v>
      </c>
      <c r="AD186" s="113"/>
      <c r="AE186" s="113"/>
      <c r="AF186" s="113"/>
      <c r="AG186" s="113"/>
      <c r="AH186" s="113"/>
      <c r="AI186" s="106">
        <f>0.06691273*1000</f>
        <v>66.91273000000001</v>
      </c>
      <c r="AJ186" s="106"/>
      <c r="AK186" s="106"/>
      <c r="AL186" s="106"/>
      <c r="AM186" s="106"/>
      <c r="AN186" s="106"/>
      <c r="AO186" s="106" t="s">
        <v>478</v>
      </c>
      <c r="AP186" s="106"/>
      <c r="AQ186" s="106"/>
      <c r="AR186" s="106"/>
      <c r="AS186" s="106"/>
      <c r="AT186" s="106"/>
      <c r="AU186" s="106" t="s">
        <v>478</v>
      </c>
      <c r="AV186" s="106"/>
      <c r="AW186" s="106"/>
      <c r="AX186" s="106"/>
      <c r="AY186" s="106"/>
      <c r="AZ186" s="106"/>
      <c r="BA186" s="108" t="s">
        <v>478</v>
      </c>
      <c r="BB186" s="108"/>
      <c r="BC186" s="108"/>
      <c r="BD186" s="108"/>
      <c r="BE186" s="108"/>
      <c r="BF186" s="108"/>
      <c r="BG186" s="108" t="s">
        <v>478</v>
      </c>
      <c r="BH186" s="108"/>
      <c r="BI186" s="108"/>
      <c r="BJ186" s="108"/>
      <c r="BK186" s="108"/>
      <c r="BL186" s="109"/>
    </row>
    <row r="187" spans="1:64" s="11" customFormat="1" ht="12.75">
      <c r="A187" s="12"/>
      <c r="B187" s="13"/>
      <c r="C187" s="13"/>
      <c r="D187" s="13"/>
      <c r="E187" s="107" t="s">
        <v>415</v>
      </c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11"/>
      <c r="W187" s="111"/>
      <c r="X187" s="111"/>
      <c r="Y187" s="111"/>
      <c r="Z187" s="111"/>
      <c r="AA187" s="111"/>
      <c r="AB187" s="111"/>
      <c r="AC187" s="113"/>
      <c r="AD187" s="113"/>
      <c r="AE187" s="113"/>
      <c r="AF187" s="113"/>
      <c r="AG187" s="113"/>
      <c r="AH187" s="113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9"/>
    </row>
    <row r="188" spans="1:64" s="11" customFormat="1" ht="12.75">
      <c r="A188" s="12"/>
      <c r="B188" s="13"/>
      <c r="C188" s="13"/>
      <c r="D188" s="13"/>
      <c r="E188" s="107" t="s">
        <v>416</v>
      </c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11"/>
      <c r="W188" s="111"/>
      <c r="X188" s="111"/>
      <c r="Y188" s="111"/>
      <c r="Z188" s="111"/>
      <c r="AA188" s="111"/>
      <c r="AB188" s="111"/>
      <c r="AC188" s="113"/>
      <c r="AD188" s="113"/>
      <c r="AE188" s="113"/>
      <c r="AF188" s="113"/>
      <c r="AG188" s="113"/>
      <c r="AH188" s="113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9"/>
    </row>
    <row r="189" spans="1:64" s="11" customFormat="1" ht="12.75" customHeight="1">
      <c r="A189" s="12"/>
      <c r="B189" s="13"/>
      <c r="C189" s="13"/>
      <c r="D189" s="13"/>
      <c r="E189" s="107" t="s">
        <v>417</v>
      </c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10" t="s">
        <v>409</v>
      </c>
      <c r="W189" s="110"/>
      <c r="X189" s="110"/>
      <c r="Y189" s="110"/>
      <c r="Z189" s="110"/>
      <c r="AA189" s="110"/>
      <c r="AB189" s="110"/>
      <c r="AC189" s="111"/>
      <c r="AD189" s="111"/>
      <c r="AE189" s="111"/>
      <c r="AF189" s="111"/>
      <c r="AG189" s="111"/>
      <c r="AH189" s="111"/>
      <c r="AI189" s="112"/>
      <c r="AJ189" s="112"/>
      <c r="AK189" s="112"/>
      <c r="AL189" s="112"/>
      <c r="AM189" s="112"/>
      <c r="AN189" s="112"/>
      <c r="AO189" s="106" t="s">
        <v>478</v>
      </c>
      <c r="AP189" s="106"/>
      <c r="AQ189" s="106"/>
      <c r="AR189" s="106"/>
      <c r="AS189" s="106"/>
      <c r="AT189" s="106"/>
      <c r="AU189" s="106" t="s">
        <v>478</v>
      </c>
      <c r="AV189" s="106"/>
      <c r="AW189" s="106"/>
      <c r="AX189" s="106"/>
      <c r="AY189" s="106"/>
      <c r="AZ189" s="106"/>
      <c r="BA189" s="108" t="s">
        <v>478</v>
      </c>
      <c r="BB189" s="108"/>
      <c r="BC189" s="108"/>
      <c r="BD189" s="108"/>
      <c r="BE189" s="108"/>
      <c r="BF189" s="108"/>
      <c r="BG189" s="108" t="s">
        <v>478</v>
      </c>
      <c r="BH189" s="108"/>
      <c r="BI189" s="108"/>
      <c r="BJ189" s="108"/>
      <c r="BK189" s="108"/>
      <c r="BL189" s="109"/>
    </row>
    <row r="190" spans="1:64" s="11" customFormat="1" ht="12.75">
      <c r="A190" s="12"/>
      <c r="B190" s="13"/>
      <c r="C190" s="13"/>
      <c r="D190" s="13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10"/>
      <c r="W190" s="110"/>
      <c r="X190" s="110"/>
      <c r="Y190" s="110"/>
      <c r="Z190" s="110"/>
      <c r="AA190" s="110"/>
      <c r="AB190" s="110"/>
      <c r="AC190" s="111"/>
      <c r="AD190" s="111"/>
      <c r="AE190" s="111"/>
      <c r="AF190" s="111"/>
      <c r="AG190" s="111"/>
      <c r="AH190" s="111"/>
      <c r="AI190" s="112"/>
      <c r="AJ190" s="112"/>
      <c r="AK190" s="112"/>
      <c r="AL190" s="112"/>
      <c r="AM190" s="112"/>
      <c r="AN190" s="112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9"/>
    </row>
    <row r="191" spans="1:64" s="21" customFormat="1" ht="78" customHeight="1" hidden="1" outlineLevel="1">
      <c r="A191" s="114" t="s">
        <v>514</v>
      </c>
      <c r="B191" s="115"/>
      <c r="C191" s="115"/>
      <c r="D191" s="115"/>
      <c r="E191" s="116" t="s">
        <v>479</v>
      </c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7"/>
      <c r="W191" s="117"/>
      <c r="X191" s="117"/>
      <c r="Y191" s="117"/>
      <c r="Z191" s="117"/>
      <c r="AA191" s="117"/>
      <c r="AB191" s="117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9"/>
    </row>
    <row r="192" spans="1:64" s="11" customFormat="1" ht="12.75" hidden="1" outlineLevel="1">
      <c r="A192" s="12"/>
      <c r="B192" s="13"/>
      <c r="C192" s="13"/>
      <c r="D192" s="13"/>
      <c r="E192" s="107" t="s">
        <v>412</v>
      </c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11"/>
      <c r="W192" s="111"/>
      <c r="X192" s="111"/>
      <c r="Y192" s="111"/>
      <c r="Z192" s="111"/>
      <c r="AA192" s="111"/>
      <c r="AB192" s="111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9"/>
    </row>
    <row r="193" spans="1:64" s="11" customFormat="1" ht="12.75" hidden="1" outlineLevel="1">
      <c r="A193" s="12"/>
      <c r="B193" s="13"/>
      <c r="C193" s="13"/>
      <c r="D193" s="13"/>
      <c r="E193" s="107" t="s">
        <v>413</v>
      </c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10" t="s">
        <v>391</v>
      </c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9"/>
    </row>
    <row r="194" spans="1:64" s="11" customFormat="1" ht="12.75" hidden="1" outlineLevel="1">
      <c r="A194" s="12"/>
      <c r="B194" s="13"/>
      <c r="C194" s="13"/>
      <c r="D194" s="13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10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9"/>
    </row>
    <row r="195" spans="1:64" s="11" customFormat="1" ht="12.75" hidden="1" outlineLevel="1">
      <c r="A195" s="12"/>
      <c r="B195" s="13"/>
      <c r="C195" s="13"/>
      <c r="D195" s="13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9"/>
    </row>
    <row r="196" spans="1:64" s="11" customFormat="1" ht="12.75" hidden="1" outlineLevel="1">
      <c r="A196" s="12"/>
      <c r="B196" s="13"/>
      <c r="C196" s="13"/>
      <c r="D196" s="13"/>
      <c r="E196" s="107" t="s">
        <v>414</v>
      </c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10" t="s">
        <v>409</v>
      </c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9"/>
    </row>
    <row r="197" spans="1:64" s="11" customFormat="1" ht="12.75" hidden="1" outlineLevel="1">
      <c r="A197" s="12"/>
      <c r="B197" s="13"/>
      <c r="C197" s="13"/>
      <c r="D197" s="13"/>
      <c r="E197" s="107" t="s">
        <v>415</v>
      </c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9"/>
    </row>
    <row r="198" spans="1:64" s="11" customFormat="1" ht="12.75" hidden="1" outlineLevel="1">
      <c r="A198" s="12"/>
      <c r="B198" s="13"/>
      <c r="C198" s="13"/>
      <c r="D198" s="13"/>
      <c r="E198" s="107" t="s">
        <v>416</v>
      </c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9"/>
    </row>
    <row r="199" spans="1:64" s="11" customFormat="1" ht="12.75" customHeight="1" hidden="1" outlineLevel="1">
      <c r="A199" s="12"/>
      <c r="B199" s="13"/>
      <c r="C199" s="13"/>
      <c r="D199" s="13"/>
      <c r="E199" s="107" t="s">
        <v>417</v>
      </c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10" t="s">
        <v>409</v>
      </c>
      <c r="W199" s="110"/>
      <c r="X199" s="110"/>
      <c r="Y199" s="110"/>
      <c r="Z199" s="110"/>
      <c r="AA199" s="110"/>
      <c r="AB199" s="110"/>
      <c r="AC199" s="111"/>
      <c r="AD199" s="111"/>
      <c r="AE199" s="111"/>
      <c r="AF199" s="111"/>
      <c r="AG199" s="111"/>
      <c r="AH199" s="111"/>
      <c r="AI199" s="112"/>
      <c r="AJ199" s="112"/>
      <c r="AK199" s="112"/>
      <c r="AL199" s="112"/>
      <c r="AM199" s="112"/>
      <c r="AN199" s="112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9"/>
    </row>
    <row r="200" spans="1:64" s="11" customFormat="1" ht="12.75" hidden="1" outlineLevel="1">
      <c r="A200" s="12"/>
      <c r="B200" s="13"/>
      <c r="C200" s="13"/>
      <c r="D200" s="13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10"/>
      <c r="W200" s="110"/>
      <c r="X200" s="110"/>
      <c r="Y200" s="110"/>
      <c r="Z200" s="110"/>
      <c r="AA200" s="110"/>
      <c r="AB200" s="110"/>
      <c r="AC200" s="111"/>
      <c r="AD200" s="111"/>
      <c r="AE200" s="111"/>
      <c r="AF200" s="111"/>
      <c r="AG200" s="111"/>
      <c r="AH200" s="111"/>
      <c r="AI200" s="112"/>
      <c r="AJ200" s="112"/>
      <c r="AK200" s="112"/>
      <c r="AL200" s="112"/>
      <c r="AM200" s="112"/>
      <c r="AN200" s="112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9"/>
    </row>
    <row r="201" spans="1:64" s="21" customFormat="1" ht="78" customHeight="1" collapsed="1">
      <c r="A201" s="114" t="s">
        <v>488</v>
      </c>
      <c r="B201" s="115"/>
      <c r="C201" s="115"/>
      <c r="D201" s="115"/>
      <c r="E201" s="116" t="s">
        <v>522</v>
      </c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7"/>
      <c r="W201" s="117"/>
      <c r="X201" s="117"/>
      <c r="Y201" s="117"/>
      <c r="Z201" s="117"/>
      <c r="AA201" s="117"/>
      <c r="AB201" s="117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24"/>
    </row>
    <row r="202" spans="1:64" s="11" customFormat="1" ht="12.75">
      <c r="A202" s="12"/>
      <c r="B202" s="13"/>
      <c r="C202" s="13"/>
      <c r="D202" s="13"/>
      <c r="E202" s="107" t="s">
        <v>412</v>
      </c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11"/>
      <c r="W202" s="111"/>
      <c r="X202" s="111"/>
      <c r="Y202" s="111"/>
      <c r="Z202" s="111"/>
      <c r="AA202" s="111"/>
      <c r="AB202" s="111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9"/>
    </row>
    <row r="203" spans="1:64" s="11" customFormat="1" ht="12.75">
      <c r="A203" s="12"/>
      <c r="B203" s="13"/>
      <c r="C203" s="13"/>
      <c r="D203" s="13"/>
      <c r="E203" s="107" t="s">
        <v>413</v>
      </c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10" t="s">
        <v>391</v>
      </c>
      <c r="W203" s="111"/>
      <c r="X203" s="111"/>
      <c r="Y203" s="111"/>
      <c r="Z203" s="111"/>
      <c r="AA203" s="111"/>
      <c r="AB203" s="111"/>
      <c r="AC203" s="111" t="s">
        <v>478</v>
      </c>
      <c r="AD203" s="111"/>
      <c r="AE203" s="111"/>
      <c r="AF203" s="111"/>
      <c r="AG203" s="111"/>
      <c r="AH203" s="111"/>
      <c r="AI203" s="106" t="s">
        <v>478</v>
      </c>
      <c r="AJ203" s="106"/>
      <c r="AK203" s="106"/>
      <c r="AL203" s="106"/>
      <c r="AM203" s="106"/>
      <c r="AN203" s="106"/>
      <c r="AO203" s="106">
        <v>331449.79</v>
      </c>
      <c r="AP203" s="106"/>
      <c r="AQ203" s="106"/>
      <c r="AR203" s="106"/>
      <c r="AS203" s="106"/>
      <c r="AT203" s="106"/>
      <c r="AU203" s="106">
        <v>379018.09</v>
      </c>
      <c r="AV203" s="106"/>
      <c r="AW203" s="106"/>
      <c r="AX203" s="106"/>
      <c r="AY203" s="106"/>
      <c r="AZ203" s="106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9"/>
    </row>
    <row r="204" spans="1:64" s="11" customFormat="1" ht="12.75">
      <c r="A204" s="12"/>
      <c r="B204" s="13"/>
      <c r="C204" s="13"/>
      <c r="D204" s="13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10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9"/>
    </row>
    <row r="205" spans="1:64" s="11" customFormat="1" ht="12.75">
      <c r="A205" s="12"/>
      <c r="B205" s="13"/>
      <c r="C205" s="13"/>
      <c r="D205" s="13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9"/>
    </row>
    <row r="206" spans="1:64" s="11" customFormat="1" ht="12.75">
      <c r="A206" s="12"/>
      <c r="B206" s="13"/>
      <c r="C206" s="13"/>
      <c r="D206" s="13"/>
      <c r="E206" s="107" t="s">
        <v>414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10" t="s">
        <v>409</v>
      </c>
      <c r="W206" s="111"/>
      <c r="X206" s="111"/>
      <c r="Y206" s="111"/>
      <c r="Z206" s="111"/>
      <c r="AA206" s="111"/>
      <c r="AB206" s="111"/>
      <c r="AC206" s="111" t="s">
        <v>478</v>
      </c>
      <c r="AD206" s="111"/>
      <c r="AE206" s="111"/>
      <c r="AF206" s="111"/>
      <c r="AG206" s="111"/>
      <c r="AH206" s="111"/>
      <c r="AI206" s="106" t="s">
        <v>478</v>
      </c>
      <c r="AJ206" s="106"/>
      <c r="AK206" s="106"/>
      <c r="AL206" s="106"/>
      <c r="AM206" s="106"/>
      <c r="AN206" s="106"/>
      <c r="AO206" s="106">
        <v>60.95</v>
      </c>
      <c r="AP206" s="106"/>
      <c r="AQ206" s="106"/>
      <c r="AR206" s="106"/>
      <c r="AS206" s="106"/>
      <c r="AT206" s="106"/>
      <c r="AU206" s="106">
        <v>69.48</v>
      </c>
      <c r="AV206" s="106"/>
      <c r="AW206" s="106"/>
      <c r="AX206" s="106"/>
      <c r="AY206" s="106"/>
      <c r="AZ206" s="106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9"/>
    </row>
    <row r="207" spans="1:64" s="11" customFormat="1" ht="12.75">
      <c r="A207" s="12"/>
      <c r="B207" s="13"/>
      <c r="C207" s="13"/>
      <c r="D207" s="13"/>
      <c r="E207" s="107" t="s">
        <v>415</v>
      </c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9"/>
    </row>
    <row r="208" spans="1:64" s="11" customFormat="1" ht="12.75">
      <c r="A208" s="12"/>
      <c r="B208" s="13"/>
      <c r="C208" s="13"/>
      <c r="D208" s="13"/>
      <c r="E208" s="107" t="s">
        <v>416</v>
      </c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9"/>
    </row>
    <row r="209" spans="1:64" s="11" customFormat="1" ht="12.75" customHeight="1">
      <c r="A209" s="12"/>
      <c r="B209" s="13"/>
      <c r="C209" s="13"/>
      <c r="D209" s="13"/>
      <c r="E209" s="107" t="s">
        <v>417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10" t="s">
        <v>409</v>
      </c>
      <c r="W209" s="110"/>
      <c r="X209" s="110"/>
      <c r="Y209" s="110"/>
      <c r="Z209" s="110"/>
      <c r="AA209" s="110"/>
      <c r="AB209" s="110"/>
      <c r="AC209" s="111" t="s">
        <v>478</v>
      </c>
      <c r="AD209" s="111"/>
      <c r="AE209" s="111"/>
      <c r="AF209" s="111"/>
      <c r="AG209" s="111"/>
      <c r="AH209" s="111"/>
      <c r="AI209" s="112" t="s">
        <v>478</v>
      </c>
      <c r="AJ209" s="112"/>
      <c r="AK209" s="112"/>
      <c r="AL209" s="112"/>
      <c r="AM209" s="112"/>
      <c r="AN209" s="112"/>
      <c r="AO209" s="148">
        <f>0.67289*1000</f>
        <v>672.89</v>
      </c>
      <c r="AP209" s="148"/>
      <c r="AQ209" s="148"/>
      <c r="AR209" s="148"/>
      <c r="AS209" s="148"/>
      <c r="AT209" s="148"/>
      <c r="AU209" s="148">
        <f>0.76919*1000</f>
        <v>769.19</v>
      </c>
      <c r="AV209" s="148"/>
      <c r="AW209" s="148"/>
      <c r="AX209" s="148"/>
      <c r="AY209" s="148"/>
      <c r="AZ209" s="14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9"/>
    </row>
    <row r="210" spans="1:64" s="11" customFormat="1" ht="12.75">
      <c r="A210" s="12"/>
      <c r="B210" s="13"/>
      <c r="C210" s="13"/>
      <c r="D210" s="13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10"/>
      <c r="W210" s="110"/>
      <c r="X210" s="110"/>
      <c r="Y210" s="110"/>
      <c r="Z210" s="110"/>
      <c r="AA210" s="110"/>
      <c r="AB210" s="110"/>
      <c r="AC210" s="111"/>
      <c r="AD210" s="111"/>
      <c r="AE210" s="111"/>
      <c r="AF210" s="111"/>
      <c r="AG210" s="111"/>
      <c r="AH210" s="111"/>
      <c r="AI210" s="112"/>
      <c r="AJ210" s="112"/>
      <c r="AK210" s="112"/>
      <c r="AL210" s="112"/>
      <c r="AM210" s="112"/>
      <c r="AN210" s="112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9"/>
    </row>
    <row r="211" spans="1:64" s="21" customFormat="1" ht="36.75" customHeight="1">
      <c r="A211" s="114" t="s">
        <v>526</v>
      </c>
      <c r="B211" s="115"/>
      <c r="C211" s="115"/>
      <c r="D211" s="115"/>
      <c r="E211" s="147" t="s">
        <v>512</v>
      </c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17"/>
      <c r="W211" s="117"/>
      <c r="X211" s="117"/>
      <c r="Y211" s="117"/>
      <c r="Z211" s="117"/>
      <c r="AA211" s="117"/>
      <c r="AB211" s="117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24"/>
    </row>
    <row r="212" spans="1:64" s="11" customFormat="1" ht="12.75">
      <c r="A212" s="12"/>
      <c r="B212" s="13"/>
      <c r="C212" s="13"/>
      <c r="D212" s="13"/>
      <c r="E212" s="107" t="s">
        <v>412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11"/>
      <c r="W212" s="111"/>
      <c r="X212" s="111"/>
      <c r="Y212" s="111"/>
      <c r="Z212" s="111"/>
      <c r="AA212" s="111"/>
      <c r="AB212" s="111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9"/>
    </row>
    <row r="213" spans="1:64" s="11" customFormat="1" ht="12.75">
      <c r="A213" s="12"/>
      <c r="B213" s="13"/>
      <c r="C213" s="13"/>
      <c r="D213" s="13"/>
      <c r="E213" s="107" t="s">
        <v>413</v>
      </c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10" t="s">
        <v>391</v>
      </c>
      <c r="W213" s="111"/>
      <c r="X213" s="111"/>
      <c r="Y213" s="111"/>
      <c r="Z213" s="111"/>
      <c r="AA213" s="111"/>
      <c r="AB213" s="111"/>
      <c r="AC213" s="106">
        <f>AC183</f>
        <v>345632.96396</v>
      </c>
      <c r="AD213" s="106"/>
      <c r="AE213" s="106"/>
      <c r="AF213" s="106"/>
      <c r="AG213" s="106"/>
      <c r="AH213" s="106"/>
      <c r="AI213" s="106">
        <f>AI183</f>
        <v>374615.04541</v>
      </c>
      <c r="AJ213" s="106"/>
      <c r="AK213" s="106"/>
      <c r="AL213" s="106"/>
      <c r="AM213" s="106"/>
      <c r="AN213" s="106"/>
      <c r="AO213" s="106" t="s">
        <v>478</v>
      </c>
      <c r="AP213" s="106"/>
      <c r="AQ213" s="106"/>
      <c r="AR213" s="106"/>
      <c r="AS213" s="106"/>
      <c r="AT213" s="106"/>
      <c r="AU213" s="106" t="s">
        <v>478</v>
      </c>
      <c r="AV213" s="106"/>
      <c r="AW213" s="106"/>
      <c r="AX213" s="106"/>
      <c r="AY213" s="106"/>
      <c r="AZ213" s="106"/>
      <c r="BA213" s="108" t="s">
        <v>478</v>
      </c>
      <c r="BB213" s="108"/>
      <c r="BC213" s="108"/>
      <c r="BD213" s="108"/>
      <c r="BE213" s="108"/>
      <c r="BF213" s="108"/>
      <c r="BG213" s="108" t="s">
        <v>478</v>
      </c>
      <c r="BH213" s="108"/>
      <c r="BI213" s="108"/>
      <c r="BJ213" s="108"/>
      <c r="BK213" s="108"/>
      <c r="BL213" s="109"/>
    </row>
    <row r="214" spans="1:64" s="11" customFormat="1" ht="12.75">
      <c r="A214" s="12"/>
      <c r="B214" s="13"/>
      <c r="C214" s="13"/>
      <c r="D214" s="13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10"/>
      <c r="W214" s="111"/>
      <c r="X214" s="111"/>
      <c r="Y214" s="111"/>
      <c r="Z214" s="111"/>
      <c r="AA214" s="111"/>
      <c r="AB214" s="111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9"/>
    </row>
    <row r="215" spans="1:64" s="11" customFormat="1" ht="12.75">
      <c r="A215" s="12"/>
      <c r="B215" s="13"/>
      <c r="C215" s="13"/>
      <c r="D215" s="13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11"/>
      <c r="W215" s="111"/>
      <c r="X215" s="111"/>
      <c r="Y215" s="111"/>
      <c r="Z215" s="111"/>
      <c r="AA215" s="111"/>
      <c r="AB215" s="111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9"/>
    </row>
    <row r="216" spans="1:64" s="11" customFormat="1" ht="12.75">
      <c r="A216" s="12"/>
      <c r="B216" s="13"/>
      <c r="C216" s="13"/>
      <c r="D216" s="13"/>
      <c r="E216" s="107" t="s">
        <v>414</v>
      </c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10" t="s">
        <v>409</v>
      </c>
      <c r="W216" s="111"/>
      <c r="X216" s="111"/>
      <c r="Y216" s="111"/>
      <c r="Z216" s="111"/>
      <c r="AA216" s="111"/>
      <c r="AB216" s="111"/>
      <c r="AC216" s="106">
        <f>AC186</f>
        <v>56.75035</v>
      </c>
      <c r="AD216" s="106"/>
      <c r="AE216" s="106"/>
      <c r="AF216" s="106"/>
      <c r="AG216" s="106"/>
      <c r="AH216" s="106"/>
      <c r="AI216" s="106">
        <f>AI186</f>
        <v>66.91273000000001</v>
      </c>
      <c r="AJ216" s="106"/>
      <c r="AK216" s="106"/>
      <c r="AL216" s="106"/>
      <c r="AM216" s="106"/>
      <c r="AN216" s="106"/>
      <c r="AO216" s="106" t="s">
        <v>478</v>
      </c>
      <c r="AP216" s="106"/>
      <c r="AQ216" s="106"/>
      <c r="AR216" s="106"/>
      <c r="AS216" s="106"/>
      <c r="AT216" s="106"/>
      <c r="AU216" s="106" t="s">
        <v>478</v>
      </c>
      <c r="AV216" s="106"/>
      <c r="AW216" s="106"/>
      <c r="AX216" s="106"/>
      <c r="AY216" s="106"/>
      <c r="AZ216" s="106"/>
      <c r="BA216" s="108" t="s">
        <v>478</v>
      </c>
      <c r="BB216" s="108"/>
      <c r="BC216" s="108"/>
      <c r="BD216" s="108"/>
      <c r="BE216" s="108"/>
      <c r="BF216" s="108"/>
      <c r="BG216" s="108" t="s">
        <v>478</v>
      </c>
      <c r="BH216" s="108"/>
      <c r="BI216" s="108"/>
      <c r="BJ216" s="108"/>
      <c r="BK216" s="108"/>
      <c r="BL216" s="109"/>
    </row>
    <row r="217" spans="1:64" s="11" customFormat="1" ht="12.75">
      <c r="A217" s="12"/>
      <c r="B217" s="13"/>
      <c r="C217" s="13"/>
      <c r="D217" s="13"/>
      <c r="E217" s="107" t="s">
        <v>415</v>
      </c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11"/>
      <c r="W217" s="111"/>
      <c r="X217" s="111"/>
      <c r="Y217" s="111"/>
      <c r="Z217" s="111"/>
      <c r="AA217" s="111"/>
      <c r="AB217" s="111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9"/>
    </row>
    <row r="218" spans="1:64" s="11" customFormat="1" ht="12.75">
      <c r="A218" s="12"/>
      <c r="B218" s="13"/>
      <c r="C218" s="13"/>
      <c r="D218" s="13"/>
      <c r="E218" s="107" t="s">
        <v>416</v>
      </c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11"/>
      <c r="W218" s="111"/>
      <c r="X218" s="111"/>
      <c r="Y218" s="111"/>
      <c r="Z218" s="111"/>
      <c r="AA218" s="111"/>
      <c r="AB218" s="111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9"/>
    </row>
    <row r="219" spans="1:64" s="11" customFormat="1" ht="12.75" customHeight="1">
      <c r="A219" s="12"/>
      <c r="B219" s="13"/>
      <c r="C219" s="13"/>
      <c r="D219" s="13"/>
      <c r="E219" s="107" t="s">
        <v>417</v>
      </c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10" t="s">
        <v>409</v>
      </c>
      <c r="W219" s="110"/>
      <c r="X219" s="110"/>
      <c r="Y219" s="110"/>
      <c r="Z219" s="110"/>
      <c r="AA219" s="110"/>
      <c r="AB219" s="110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9"/>
    </row>
    <row r="220" spans="1:64" s="11" customFormat="1" ht="12.75">
      <c r="A220" s="24"/>
      <c r="B220" s="25"/>
      <c r="C220" s="25"/>
      <c r="D220" s="25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31"/>
      <c r="W220" s="131"/>
      <c r="X220" s="131"/>
      <c r="Y220" s="131"/>
      <c r="Z220" s="131"/>
      <c r="AA220" s="131"/>
      <c r="AB220" s="131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2"/>
    </row>
    <row r="221" spans="1:64" s="11" customFormat="1" ht="12.75" hidden="1" outlineLevel="1">
      <c r="A221" s="129" t="s">
        <v>59</v>
      </c>
      <c r="B221" s="111"/>
      <c r="C221" s="111"/>
      <c r="D221" s="111"/>
      <c r="E221" s="107" t="s">
        <v>418</v>
      </c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10" t="s">
        <v>409</v>
      </c>
      <c r="W221" s="110"/>
      <c r="X221" s="110"/>
      <c r="Y221" s="110"/>
      <c r="Z221" s="110"/>
      <c r="AA221" s="110"/>
      <c r="AB221" s="110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9"/>
    </row>
    <row r="222" spans="1:64" s="11" customFormat="1" ht="12.75" hidden="1" outlineLevel="1">
      <c r="A222" s="129"/>
      <c r="B222" s="111"/>
      <c r="C222" s="111"/>
      <c r="D222" s="111"/>
      <c r="E222" s="107" t="s">
        <v>419</v>
      </c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10"/>
      <c r="W222" s="110"/>
      <c r="X222" s="110"/>
      <c r="Y222" s="110"/>
      <c r="Z222" s="110"/>
      <c r="AA222" s="110"/>
      <c r="AB222" s="110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9"/>
    </row>
    <row r="223" spans="1:64" s="11" customFormat="1" ht="12.75" hidden="1" outlineLevel="1">
      <c r="A223" s="129" t="s">
        <v>72</v>
      </c>
      <c r="B223" s="111"/>
      <c r="C223" s="111"/>
      <c r="D223" s="111"/>
      <c r="E223" s="107" t="s">
        <v>420</v>
      </c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10"/>
      <c r="W223" s="110"/>
      <c r="X223" s="110"/>
      <c r="Y223" s="110"/>
      <c r="Z223" s="110"/>
      <c r="AA223" s="110"/>
      <c r="AB223" s="110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9"/>
    </row>
    <row r="224" spans="1:64" s="11" customFormat="1" ht="12.75" hidden="1" outlineLevel="1">
      <c r="A224" s="129"/>
      <c r="B224" s="111"/>
      <c r="C224" s="111"/>
      <c r="D224" s="111"/>
      <c r="E224" s="107" t="s">
        <v>421</v>
      </c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10"/>
      <c r="W224" s="110"/>
      <c r="X224" s="110"/>
      <c r="Y224" s="110"/>
      <c r="Z224" s="110"/>
      <c r="AA224" s="110"/>
      <c r="AB224" s="110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9"/>
    </row>
    <row r="225" spans="1:64" s="11" customFormat="1" ht="12.75" hidden="1" outlineLevel="1">
      <c r="A225" s="129" t="s">
        <v>76</v>
      </c>
      <c r="B225" s="111"/>
      <c r="C225" s="111"/>
      <c r="D225" s="111"/>
      <c r="E225" s="107" t="s">
        <v>422</v>
      </c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10" t="s">
        <v>409</v>
      </c>
      <c r="W225" s="111"/>
      <c r="X225" s="111"/>
      <c r="Y225" s="111"/>
      <c r="Z225" s="111"/>
      <c r="AA225" s="111"/>
      <c r="AB225" s="111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9"/>
    </row>
    <row r="226" spans="1:64" s="11" customFormat="1" ht="12.75" hidden="1" outlineLevel="1">
      <c r="A226" s="129"/>
      <c r="B226" s="111"/>
      <c r="C226" s="111"/>
      <c r="D226" s="111"/>
      <c r="E226" s="107" t="s">
        <v>423</v>
      </c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11"/>
      <c r="W226" s="111"/>
      <c r="X226" s="111"/>
      <c r="Y226" s="111"/>
      <c r="Z226" s="111"/>
      <c r="AA226" s="111"/>
      <c r="AB226" s="111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9"/>
    </row>
    <row r="227" spans="1:64" s="11" customFormat="1" ht="12.75" hidden="1" outlineLevel="1">
      <c r="A227" s="129"/>
      <c r="B227" s="111"/>
      <c r="C227" s="111"/>
      <c r="D227" s="111"/>
      <c r="E227" s="107" t="s">
        <v>424</v>
      </c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11"/>
      <c r="W227" s="111"/>
      <c r="X227" s="111"/>
      <c r="Y227" s="111"/>
      <c r="Z227" s="111"/>
      <c r="AA227" s="111"/>
      <c r="AB227" s="111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9"/>
    </row>
    <row r="228" spans="1:64" s="11" customFormat="1" ht="12.75" hidden="1" outlineLevel="1">
      <c r="A228" s="129"/>
      <c r="B228" s="111"/>
      <c r="C228" s="111"/>
      <c r="D228" s="111"/>
      <c r="E228" s="107" t="s">
        <v>425</v>
      </c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11"/>
      <c r="W228" s="111"/>
      <c r="X228" s="111"/>
      <c r="Y228" s="111"/>
      <c r="Z228" s="111"/>
      <c r="AA228" s="111"/>
      <c r="AB228" s="111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9"/>
    </row>
    <row r="229" spans="1:64" s="11" customFormat="1" ht="12.75" hidden="1" outlineLevel="1">
      <c r="A229" s="129" t="s">
        <v>79</v>
      </c>
      <c r="B229" s="111"/>
      <c r="C229" s="111"/>
      <c r="D229" s="111"/>
      <c r="E229" s="107" t="s">
        <v>422</v>
      </c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10" t="s">
        <v>409</v>
      </c>
      <c r="W229" s="111"/>
      <c r="X229" s="111"/>
      <c r="Y229" s="111"/>
      <c r="Z229" s="111"/>
      <c r="AA229" s="111"/>
      <c r="AB229" s="111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9"/>
    </row>
    <row r="230" spans="1:64" s="11" customFormat="1" ht="12.75" hidden="1" outlineLevel="1">
      <c r="A230" s="129"/>
      <c r="B230" s="111"/>
      <c r="C230" s="111"/>
      <c r="D230" s="111"/>
      <c r="E230" s="107" t="s">
        <v>426</v>
      </c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11"/>
      <c r="W230" s="111"/>
      <c r="X230" s="111"/>
      <c r="Y230" s="111"/>
      <c r="Z230" s="111"/>
      <c r="AA230" s="111"/>
      <c r="AB230" s="111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9"/>
    </row>
    <row r="231" spans="1:64" s="11" customFormat="1" ht="12.75" hidden="1" outlineLevel="1">
      <c r="A231" s="129"/>
      <c r="B231" s="111"/>
      <c r="C231" s="111"/>
      <c r="D231" s="111"/>
      <c r="E231" s="107" t="s">
        <v>427</v>
      </c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11"/>
      <c r="W231" s="111"/>
      <c r="X231" s="111"/>
      <c r="Y231" s="111"/>
      <c r="Z231" s="111"/>
      <c r="AA231" s="111"/>
      <c r="AB231" s="111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9"/>
    </row>
    <row r="232" spans="1:64" s="11" customFormat="1" ht="12.75" hidden="1" outlineLevel="1">
      <c r="A232" s="129"/>
      <c r="B232" s="111"/>
      <c r="C232" s="111"/>
      <c r="D232" s="111"/>
      <c r="E232" s="107" t="s">
        <v>428</v>
      </c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11"/>
      <c r="W232" s="111"/>
      <c r="X232" s="111"/>
      <c r="Y232" s="111"/>
      <c r="Z232" s="111"/>
      <c r="AA232" s="111"/>
      <c r="AB232" s="111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9"/>
    </row>
    <row r="233" spans="1:64" s="11" customFormat="1" ht="12.75" hidden="1" outlineLevel="1">
      <c r="A233" s="129"/>
      <c r="B233" s="111"/>
      <c r="C233" s="111"/>
      <c r="D233" s="111"/>
      <c r="E233" s="107" t="s">
        <v>234</v>
      </c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11"/>
      <c r="W233" s="111"/>
      <c r="X233" s="111"/>
      <c r="Y233" s="111"/>
      <c r="Z233" s="111"/>
      <c r="AA233" s="111"/>
      <c r="AB233" s="111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9"/>
    </row>
    <row r="234" spans="1:64" s="11" customFormat="1" ht="12.75" hidden="1" outlineLevel="1">
      <c r="A234" s="129"/>
      <c r="B234" s="111"/>
      <c r="C234" s="111"/>
      <c r="D234" s="111"/>
      <c r="E234" s="107" t="s">
        <v>291</v>
      </c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11"/>
      <c r="W234" s="111"/>
      <c r="X234" s="111"/>
      <c r="Y234" s="111"/>
      <c r="Z234" s="111"/>
      <c r="AA234" s="111"/>
      <c r="AB234" s="111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9"/>
    </row>
    <row r="235" spans="1:64" s="11" customFormat="1" ht="12.75" hidden="1" outlineLevel="1">
      <c r="A235" s="129" t="s">
        <v>81</v>
      </c>
      <c r="B235" s="111"/>
      <c r="C235" s="111"/>
      <c r="D235" s="111"/>
      <c r="E235" s="107" t="s">
        <v>422</v>
      </c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10" t="s">
        <v>409</v>
      </c>
      <c r="W235" s="110"/>
      <c r="X235" s="110"/>
      <c r="Y235" s="110"/>
      <c r="Z235" s="110"/>
      <c r="AA235" s="110"/>
      <c r="AB235" s="110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9"/>
    </row>
    <row r="236" spans="1:64" s="11" customFormat="1" ht="12.75" hidden="1" outlineLevel="1">
      <c r="A236" s="129"/>
      <c r="B236" s="111"/>
      <c r="C236" s="111"/>
      <c r="D236" s="111"/>
      <c r="E236" s="107" t="s">
        <v>429</v>
      </c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10"/>
      <c r="W236" s="110"/>
      <c r="X236" s="110"/>
      <c r="Y236" s="110"/>
      <c r="Z236" s="110"/>
      <c r="AA236" s="110"/>
      <c r="AB236" s="110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9"/>
    </row>
    <row r="237" spans="1:64" s="11" customFormat="1" ht="12.75" hidden="1" outlineLevel="1">
      <c r="A237" s="129"/>
      <c r="B237" s="111"/>
      <c r="C237" s="111"/>
      <c r="D237" s="111"/>
      <c r="E237" s="107" t="s">
        <v>227</v>
      </c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10" t="s">
        <v>409</v>
      </c>
      <c r="W237" s="110"/>
      <c r="X237" s="110"/>
      <c r="Y237" s="110"/>
      <c r="Z237" s="110"/>
      <c r="AA237" s="110"/>
      <c r="AB237" s="110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9"/>
    </row>
    <row r="238" spans="1:64" s="11" customFormat="1" ht="12.75" hidden="1" outlineLevel="1">
      <c r="A238" s="129"/>
      <c r="B238" s="111"/>
      <c r="C238" s="111"/>
      <c r="D238" s="111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10"/>
      <c r="W238" s="110"/>
      <c r="X238" s="110"/>
      <c r="Y238" s="110"/>
      <c r="Z238" s="110"/>
      <c r="AA238" s="110"/>
      <c r="AB238" s="110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9"/>
    </row>
    <row r="239" spans="1:64" s="11" customFormat="1" ht="12.75" hidden="1" outlineLevel="1">
      <c r="A239" s="129"/>
      <c r="B239" s="111"/>
      <c r="C239" s="111"/>
      <c r="D239" s="111"/>
      <c r="E239" s="107" t="s">
        <v>228</v>
      </c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10" t="s">
        <v>409</v>
      </c>
      <c r="W239" s="110"/>
      <c r="X239" s="110"/>
      <c r="Y239" s="110"/>
      <c r="Z239" s="110"/>
      <c r="AA239" s="110"/>
      <c r="AB239" s="110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9"/>
    </row>
    <row r="240" spans="1:64" s="11" customFormat="1" ht="12.75" hidden="1" outlineLevel="1">
      <c r="A240" s="129"/>
      <c r="B240" s="111"/>
      <c r="C240" s="111"/>
      <c r="D240" s="111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10"/>
      <c r="W240" s="110"/>
      <c r="X240" s="110"/>
      <c r="Y240" s="110"/>
      <c r="Z240" s="110"/>
      <c r="AA240" s="110"/>
      <c r="AB240" s="110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9"/>
    </row>
    <row r="241" spans="1:64" s="11" customFormat="1" ht="12.75" hidden="1" outlineLevel="1">
      <c r="A241" s="129"/>
      <c r="B241" s="111"/>
      <c r="C241" s="111"/>
      <c r="D241" s="111"/>
      <c r="E241" s="107" t="s">
        <v>229</v>
      </c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10" t="s">
        <v>409</v>
      </c>
      <c r="W241" s="110"/>
      <c r="X241" s="110"/>
      <c r="Y241" s="110"/>
      <c r="Z241" s="110"/>
      <c r="AA241" s="110"/>
      <c r="AB241" s="110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9"/>
    </row>
    <row r="242" spans="1:64" s="11" customFormat="1" ht="12.75" hidden="1" outlineLevel="1">
      <c r="A242" s="129"/>
      <c r="B242" s="111"/>
      <c r="C242" s="111"/>
      <c r="D242" s="11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10"/>
      <c r="W242" s="110"/>
      <c r="X242" s="110"/>
      <c r="Y242" s="110"/>
      <c r="Z242" s="110"/>
      <c r="AA242" s="110"/>
      <c r="AB242" s="110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9"/>
    </row>
    <row r="243" spans="1:64" s="11" customFormat="1" ht="12.75" hidden="1" outlineLevel="1">
      <c r="A243" s="129" t="s">
        <v>111</v>
      </c>
      <c r="B243" s="111"/>
      <c r="C243" s="111"/>
      <c r="D243" s="111"/>
      <c r="E243" s="107" t="s">
        <v>430</v>
      </c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11"/>
      <c r="W243" s="111"/>
      <c r="X243" s="111"/>
      <c r="Y243" s="111"/>
      <c r="Z243" s="111"/>
      <c r="AA243" s="111"/>
      <c r="AB243" s="111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9"/>
    </row>
    <row r="244" spans="1:64" s="11" customFormat="1" ht="12.75" hidden="1" outlineLevel="1">
      <c r="A244" s="129" t="s">
        <v>112</v>
      </c>
      <c r="B244" s="111"/>
      <c r="C244" s="111"/>
      <c r="D244" s="111"/>
      <c r="E244" s="107" t="s">
        <v>431</v>
      </c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10" t="s">
        <v>432</v>
      </c>
      <c r="W244" s="111"/>
      <c r="X244" s="111"/>
      <c r="Y244" s="111"/>
      <c r="Z244" s="111"/>
      <c r="AA244" s="111"/>
      <c r="AB244" s="111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9"/>
    </row>
    <row r="245" spans="1:64" s="11" customFormat="1" ht="12.75" hidden="1" outlineLevel="1">
      <c r="A245" s="129"/>
      <c r="B245" s="111"/>
      <c r="C245" s="111"/>
      <c r="D245" s="111"/>
      <c r="E245" s="107" t="s">
        <v>301</v>
      </c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11"/>
      <c r="W245" s="111"/>
      <c r="X245" s="111"/>
      <c r="Y245" s="111"/>
      <c r="Z245" s="111"/>
      <c r="AA245" s="111"/>
      <c r="AB245" s="111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9"/>
    </row>
    <row r="246" spans="1:64" s="11" customFormat="1" ht="12.75" hidden="1" outlineLevel="1">
      <c r="A246" s="129"/>
      <c r="B246" s="111"/>
      <c r="C246" s="111"/>
      <c r="D246" s="111"/>
      <c r="E246" s="107" t="s">
        <v>433</v>
      </c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10" t="s">
        <v>432</v>
      </c>
      <c r="W246" s="111"/>
      <c r="X246" s="111"/>
      <c r="Y246" s="111"/>
      <c r="Z246" s="111"/>
      <c r="AA246" s="111"/>
      <c r="AB246" s="111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9"/>
    </row>
    <row r="247" spans="1:64" s="11" customFormat="1" ht="12.75" hidden="1" outlineLevel="1">
      <c r="A247" s="129"/>
      <c r="B247" s="111"/>
      <c r="C247" s="111"/>
      <c r="D247" s="111"/>
      <c r="E247" s="107" t="s">
        <v>434</v>
      </c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11"/>
      <c r="W247" s="111"/>
      <c r="X247" s="111"/>
      <c r="Y247" s="111"/>
      <c r="Z247" s="111"/>
      <c r="AA247" s="111"/>
      <c r="AB247" s="111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9"/>
    </row>
    <row r="248" spans="1:64" s="11" customFormat="1" ht="12.75" customHeight="1" hidden="1" outlineLevel="1">
      <c r="A248" s="129" t="s">
        <v>122</v>
      </c>
      <c r="B248" s="111"/>
      <c r="C248" s="111"/>
      <c r="D248" s="111"/>
      <c r="E248" s="107" t="s">
        <v>435</v>
      </c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10" t="s">
        <v>391</v>
      </c>
      <c r="W248" s="110"/>
      <c r="X248" s="110"/>
      <c r="Y248" s="110"/>
      <c r="Z248" s="110"/>
      <c r="AA248" s="110"/>
      <c r="AB248" s="110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9"/>
    </row>
    <row r="249" spans="1:64" s="11" customFormat="1" ht="12.75" hidden="1" outlineLevel="1">
      <c r="A249" s="129"/>
      <c r="B249" s="111"/>
      <c r="C249" s="111"/>
      <c r="D249" s="111"/>
      <c r="E249" s="107" t="s">
        <v>303</v>
      </c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10"/>
      <c r="W249" s="110"/>
      <c r="X249" s="110"/>
      <c r="Y249" s="110"/>
      <c r="Z249" s="110"/>
      <c r="AA249" s="110"/>
      <c r="AB249" s="110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9"/>
    </row>
    <row r="250" spans="1:64" s="11" customFormat="1" ht="12.75" hidden="1" outlineLevel="1">
      <c r="A250" s="129"/>
      <c r="B250" s="111"/>
      <c r="C250" s="111"/>
      <c r="D250" s="111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10"/>
      <c r="W250" s="110"/>
      <c r="X250" s="110"/>
      <c r="Y250" s="110"/>
      <c r="Z250" s="110"/>
      <c r="AA250" s="110"/>
      <c r="AB250" s="110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9"/>
    </row>
    <row r="251" spans="1:64" s="11" customFormat="1" ht="12.75" customHeight="1" hidden="1" outlineLevel="1">
      <c r="A251" s="129" t="s">
        <v>128</v>
      </c>
      <c r="B251" s="111"/>
      <c r="C251" s="111"/>
      <c r="D251" s="111"/>
      <c r="E251" s="107" t="s">
        <v>436</v>
      </c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11" t="s">
        <v>444</v>
      </c>
      <c r="W251" s="111"/>
      <c r="X251" s="111"/>
      <c r="Y251" s="111"/>
      <c r="Z251" s="111"/>
      <c r="AA251" s="111"/>
      <c r="AB251" s="111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9"/>
    </row>
    <row r="252" spans="1:64" s="11" customFormat="1" ht="12.75" hidden="1" outlineLevel="1">
      <c r="A252" s="129"/>
      <c r="B252" s="111"/>
      <c r="C252" s="111"/>
      <c r="D252" s="111"/>
      <c r="E252" s="107" t="s">
        <v>437</v>
      </c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11"/>
      <c r="W252" s="111"/>
      <c r="X252" s="111"/>
      <c r="Y252" s="111"/>
      <c r="Z252" s="111"/>
      <c r="AA252" s="111"/>
      <c r="AB252" s="111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9"/>
    </row>
    <row r="253" spans="1:64" s="11" customFormat="1" ht="12.75" customHeight="1" hidden="1" outlineLevel="1">
      <c r="A253" s="129" t="s">
        <v>438</v>
      </c>
      <c r="B253" s="111"/>
      <c r="C253" s="111"/>
      <c r="D253" s="111"/>
      <c r="E253" s="107" t="s">
        <v>417</v>
      </c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11" t="s">
        <v>444</v>
      </c>
      <c r="W253" s="111"/>
      <c r="X253" s="111"/>
      <c r="Y253" s="111"/>
      <c r="Z253" s="111"/>
      <c r="AA253" s="111"/>
      <c r="AB253" s="111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9"/>
    </row>
    <row r="254" spans="1:64" s="11" customFormat="1" ht="12.75" hidden="1" outlineLevel="1">
      <c r="A254" s="129"/>
      <c r="B254" s="111"/>
      <c r="C254" s="111"/>
      <c r="D254" s="111"/>
      <c r="E254" s="107" t="s">
        <v>439</v>
      </c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11"/>
      <c r="W254" s="111"/>
      <c r="X254" s="111"/>
      <c r="Y254" s="111"/>
      <c r="Z254" s="111"/>
      <c r="AA254" s="111"/>
      <c r="AB254" s="111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9"/>
    </row>
    <row r="255" spans="1:64" s="11" customFormat="1" ht="12.75" hidden="1" outlineLevel="1">
      <c r="A255" s="129" t="s">
        <v>440</v>
      </c>
      <c r="B255" s="111"/>
      <c r="C255" s="111"/>
      <c r="D255" s="111"/>
      <c r="E255" s="107" t="s">
        <v>441</v>
      </c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11" t="s">
        <v>444</v>
      </c>
      <c r="W255" s="111"/>
      <c r="X255" s="111"/>
      <c r="Y255" s="111"/>
      <c r="Z255" s="111"/>
      <c r="AA255" s="111"/>
      <c r="AB255" s="111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9"/>
    </row>
    <row r="256" spans="1:64" s="11" customFormat="1" ht="12.75" hidden="1" outlineLevel="1">
      <c r="A256" s="129"/>
      <c r="B256" s="111"/>
      <c r="C256" s="111"/>
      <c r="D256" s="111"/>
      <c r="E256" s="107" t="s">
        <v>442</v>
      </c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11"/>
      <c r="W256" s="111"/>
      <c r="X256" s="111"/>
      <c r="Y256" s="111"/>
      <c r="Z256" s="111"/>
      <c r="AA256" s="111"/>
      <c r="AB256" s="111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9"/>
    </row>
    <row r="257" spans="1:64" s="11" customFormat="1" ht="15" customHeight="1" hidden="1" outlineLevel="1">
      <c r="A257" s="129"/>
      <c r="B257" s="111"/>
      <c r="C257" s="111"/>
      <c r="D257" s="111"/>
      <c r="E257" s="107" t="s">
        <v>443</v>
      </c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11" t="s">
        <v>444</v>
      </c>
      <c r="W257" s="111"/>
      <c r="X257" s="111"/>
      <c r="Y257" s="111"/>
      <c r="Z257" s="111"/>
      <c r="AA257" s="111"/>
      <c r="AB257" s="111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9"/>
    </row>
    <row r="258" spans="1:64" s="11" customFormat="1" ht="15" customHeight="1" hidden="1" outlineLevel="1">
      <c r="A258" s="129"/>
      <c r="B258" s="111"/>
      <c r="C258" s="111"/>
      <c r="D258" s="111"/>
      <c r="E258" s="107" t="s">
        <v>445</v>
      </c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11" t="s">
        <v>444</v>
      </c>
      <c r="W258" s="111"/>
      <c r="X258" s="111"/>
      <c r="Y258" s="111"/>
      <c r="Z258" s="111"/>
      <c r="AA258" s="111"/>
      <c r="AB258" s="111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9"/>
    </row>
    <row r="259" spans="1:64" s="11" customFormat="1" ht="15" customHeight="1" hidden="1" outlineLevel="1">
      <c r="A259" s="129"/>
      <c r="B259" s="111"/>
      <c r="C259" s="111"/>
      <c r="D259" s="111"/>
      <c r="E259" s="107" t="s">
        <v>446</v>
      </c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11" t="s">
        <v>444</v>
      </c>
      <c r="W259" s="111"/>
      <c r="X259" s="111"/>
      <c r="Y259" s="111"/>
      <c r="Z259" s="111"/>
      <c r="AA259" s="111"/>
      <c r="AB259" s="111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9"/>
    </row>
    <row r="260" spans="1:64" s="11" customFormat="1" ht="15" customHeight="1" hidden="1" outlineLevel="1">
      <c r="A260" s="129"/>
      <c r="B260" s="111"/>
      <c r="C260" s="111"/>
      <c r="D260" s="111"/>
      <c r="E260" s="107" t="s">
        <v>447</v>
      </c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11" t="s">
        <v>444</v>
      </c>
      <c r="W260" s="111"/>
      <c r="X260" s="111"/>
      <c r="Y260" s="111"/>
      <c r="Z260" s="111"/>
      <c r="AA260" s="111"/>
      <c r="AB260" s="111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9"/>
    </row>
    <row r="261" spans="1:64" s="11" customFormat="1" ht="12.75" hidden="1" outlineLevel="1">
      <c r="A261" s="129" t="s">
        <v>448</v>
      </c>
      <c r="B261" s="111"/>
      <c r="C261" s="111"/>
      <c r="D261" s="111"/>
      <c r="E261" s="107" t="s">
        <v>449</v>
      </c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11" t="s">
        <v>444</v>
      </c>
      <c r="W261" s="111"/>
      <c r="X261" s="111"/>
      <c r="Y261" s="111"/>
      <c r="Z261" s="111"/>
      <c r="AA261" s="111"/>
      <c r="AB261" s="111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9"/>
    </row>
    <row r="262" spans="1:64" s="11" customFormat="1" ht="12.75" hidden="1" outlineLevel="1">
      <c r="A262" s="129"/>
      <c r="B262" s="111"/>
      <c r="C262" s="111"/>
      <c r="D262" s="111"/>
      <c r="E262" s="107" t="s">
        <v>450</v>
      </c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11"/>
      <c r="W262" s="111"/>
      <c r="X262" s="111"/>
      <c r="Y262" s="111"/>
      <c r="Z262" s="111"/>
      <c r="AA262" s="111"/>
      <c r="AB262" s="111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9"/>
    </row>
    <row r="263" spans="1:64" s="11" customFormat="1" ht="12.75" hidden="1" outlineLevel="1">
      <c r="A263" s="129" t="s">
        <v>132</v>
      </c>
      <c r="B263" s="111"/>
      <c r="C263" s="111"/>
      <c r="D263" s="111"/>
      <c r="E263" s="107" t="s">
        <v>451</v>
      </c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11"/>
      <c r="W263" s="111"/>
      <c r="X263" s="111"/>
      <c r="Y263" s="111"/>
      <c r="Z263" s="111"/>
      <c r="AA263" s="111"/>
      <c r="AB263" s="111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9"/>
    </row>
    <row r="264" spans="1:64" s="11" customFormat="1" ht="12.75" hidden="1" outlineLevel="1">
      <c r="A264" s="130"/>
      <c r="B264" s="128"/>
      <c r="C264" s="128"/>
      <c r="D264" s="128"/>
      <c r="E264" s="123" t="s">
        <v>452</v>
      </c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8"/>
      <c r="W264" s="128"/>
      <c r="X264" s="128"/>
      <c r="Y264" s="128"/>
      <c r="Z264" s="128"/>
      <c r="AA264" s="128"/>
      <c r="AB264" s="128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2"/>
    </row>
    <row r="265" spans="1:64" s="11" customFormat="1" ht="12.75" hidden="1" outlineLevel="1">
      <c r="A265" s="129" t="s">
        <v>139</v>
      </c>
      <c r="B265" s="111"/>
      <c r="C265" s="111"/>
      <c r="D265" s="111"/>
      <c r="E265" s="107" t="s">
        <v>453</v>
      </c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10" t="s">
        <v>456</v>
      </c>
      <c r="W265" s="111"/>
      <c r="X265" s="111"/>
      <c r="Y265" s="111"/>
      <c r="Z265" s="111"/>
      <c r="AA265" s="111"/>
      <c r="AB265" s="111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9"/>
    </row>
    <row r="266" spans="1:64" s="11" customFormat="1" ht="12.75" hidden="1" outlineLevel="1">
      <c r="A266" s="129"/>
      <c r="B266" s="111"/>
      <c r="C266" s="111"/>
      <c r="D266" s="111"/>
      <c r="E266" s="107" t="s">
        <v>454</v>
      </c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10"/>
      <c r="W266" s="111"/>
      <c r="X266" s="111"/>
      <c r="Y266" s="111"/>
      <c r="Z266" s="111"/>
      <c r="AA266" s="111"/>
      <c r="AB266" s="111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9"/>
    </row>
    <row r="267" spans="1:64" s="11" customFormat="1" ht="12.75" hidden="1" outlineLevel="1">
      <c r="A267" s="129"/>
      <c r="B267" s="111"/>
      <c r="C267" s="111"/>
      <c r="D267" s="111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11"/>
      <c r="W267" s="111"/>
      <c r="X267" s="111"/>
      <c r="Y267" s="111"/>
      <c r="Z267" s="111"/>
      <c r="AA267" s="111"/>
      <c r="AB267" s="111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9"/>
    </row>
    <row r="268" spans="1:64" s="11" customFormat="1" ht="12.75" hidden="1" outlineLevel="1">
      <c r="A268" s="129" t="s">
        <v>455</v>
      </c>
      <c r="B268" s="111"/>
      <c r="C268" s="111"/>
      <c r="D268" s="111"/>
      <c r="E268" s="107" t="s">
        <v>437</v>
      </c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11" t="s">
        <v>444</v>
      </c>
      <c r="W268" s="111"/>
      <c r="X268" s="111"/>
      <c r="Y268" s="111"/>
      <c r="Z268" s="111"/>
      <c r="AA268" s="111"/>
      <c r="AB268" s="111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9"/>
    </row>
    <row r="269" spans="1:64" s="11" customFormat="1" ht="12.75" hidden="1" outlineLevel="1">
      <c r="A269" s="129" t="s">
        <v>140</v>
      </c>
      <c r="B269" s="111"/>
      <c r="C269" s="111"/>
      <c r="D269" s="111"/>
      <c r="E269" s="107" t="s">
        <v>457</v>
      </c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10" t="s">
        <v>460</v>
      </c>
      <c r="W269" s="111"/>
      <c r="X269" s="111"/>
      <c r="Y269" s="111"/>
      <c r="Z269" s="111"/>
      <c r="AA269" s="111"/>
      <c r="AB269" s="111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9"/>
    </row>
    <row r="270" spans="1:64" s="11" customFormat="1" ht="12.75" hidden="1" outlineLevel="1">
      <c r="A270" s="129"/>
      <c r="B270" s="111"/>
      <c r="C270" s="111"/>
      <c r="D270" s="111"/>
      <c r="E270" s="107" t="s">
        <v>458</v>
      </c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11"/>
      <c r="W270" s="111"/>
      <c r="X270" s="111"/>
      <c r="Y270" s="111"/>
      <c r="Z270" s="111"/>
      <c r="AA270" s="111"/>
      <c r="AB270" s="111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9"/>
    </row>
    <row r="271" spans="1:64" s="11" customFormat="1" ht="12.75" hidden="1" outlineLevel="1">
      <c r="A271" s="129"/>
      <c r="B271" s="111"/>
      <c r="C271" s="111"/>
      <c r="D271" s="111"/>
      <c r="E271" s="107" t="s">
        <v>459</v>
      </c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11"/>
      <c r="W271" s="111"/>
      <c r="X271" s="111"/>
      <c r="Y271" s="111"/>
      <c r="Z271" s="111"/>
      <c r="AA271" s="111"/>
      <c r="AB271" s="111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9"/>
    </row>
    <row r="272" spans="1:64" s="11" customFormat="1" ht="12.75" customHeight="1" hidden="1" outlineLevel="1">
      <c r="A272" s="129"/>
      <c r="B272" s="111"/>
      <c r="C272" s="111"/>
      <c r="D272" s="111"/>
      <c r="E272" s="107" t="s">
        <v>461</v>
      </c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10" t="s">
        <v>460</v>
      </c>
      <c r="W272" s="110"/>
      <c r="X272" s="110"/>
      <c r="Y272" s="110"/>
      <c r="Z272" s="110"/>
      <c r="AA272" s="110"/>
      <c r="AB272" s="110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9"/>
    </row>
    <row r="273" spans="1:64" s="11" customFormat="1" ht="12.75" hidden="1" outlineLevel="1">
      <c r="A273" s="129"/>
      <c r="B273" s="111"/>
      <c r="C273" s="111"/>
      <c r="D273" s="111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10"/>
      <c r="W273" s="110"/>
      <c r="X273" s="110"/>
      <c r="Y273" s="110"/>
      <c r="Z273" s="110"/>
      <c r="AA273" s="110"/>
      <c r="AB273" s="110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9"/>
    </row>
    <row r="274" spans="1:64" s="11" customFormat="1" ht="12.75" customHeight="1" hidden="1" outlineLevel="1">
      <c r="A274" s="129"/>
      <c r="B274" s="111"/>
      <c r="C274" s="111"/>
      <c r="D274" s="111"/>
      <c r="E274" s="107" t="s">
        <v>462</v>
      </c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10" t="s">
        <v>460</v>
      </c>
      <c r="W274" s="110"/>
      <c r="X274" s="110"/>
      <c r="Y274" s="110"/>
      <c r="Z274" s="110"/>
      <c r="AA274" s="110"/>
      <c r="AB274" s="110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9"/>
    </row>
    <row r="275" spans="1:64" s="11" customFormat="1" ht="12.75" hidden="1" outlineLevel="1">
      <c r="A275" s="130"/>
      <c r="B275" s="128"/>
      <c r="C275" s="128"/>
      <c r="D275" s="128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31"/>
      <c r="W275" s="131"/>
      <c r="X275" s="131"/>
      <c r="Y275" s="131"/>
      <c r="Z275" s="131"/>
      <c r="AA275" s="131"/>
      <c r="AB275" s="13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2"/>
    </row>
    <row r="276" spans="1:64" s="11" customFormat="1" ht="12.75" collapsed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</row>
    <row r="277" spans="1:18" s="11" customFormat="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="15" customFormat="1" ht="12" customHeight="1">
      <c r="A278" s="15" t="s">
        <v>463</v>
      </c>
    </row>
    <row r="279" s="15" customFormat="1" ht="12" customHeight="1">
      <c r="A279" s="15" t="s">
        <v>464</v>
      </c>
    </row>
    <row r="280" s="15" customFormat="1" ht="12" customHeight="1">
      <c r="A280" s="15" t="s">
        <v>465</v>
      </c>
    </row>
    <row r="281" s="15" customFormat="1" ht="12" customHeight="1">
      <c r="A281" s="15" t="s">
        <v>466</v>
      </c>
    </row>
    <row r="282" s="15" customFormat="1" ht="11.25"/>
    <row r="284" spans="1:64" s="11" customFormat="1" ht="12.75">
      <c r="A284" s="11" t="s">
        <v>468</v>
      </c>
      <c r="B284" s="16"/>
      <c r="C284" s="16"/>
      <c r="D284" s="16"/>
      <c r="E284" s="16"/>
      <c r="F284" s="16"/>
      <c r="G284" s="16"/>
      <c r="H284" s="16"/>
      <c r="I284" s="127" t="s">
        <v>469</v>
      </c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</row>
    <row r="285" spans="2:64" s="11" customFormat="1" ht="12.75">
      <c r="B285" s="16"/>
      <c r="C285" s="16"/>
      <c r="D285" s="16"/>
      <c r="E285" s="16"/>
      <c r="F285" s="16"/>
      <c r="G285" s="16"/>
      <c r="H285" s="16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</row>
    <row r="286" spans="1:64" s="11" customFormat="1" ht="12.75">
      <c r="A286" s="16"/>
      <c r="B286" s="16"/>
      <c r="C286" s="16"/>
      <c r="D286" s="16"/>
      <c r="E286" s="16"/>
      <c r="F286" s="16"/>
      <c r="G286" s="16"/>
      <c r="H286" s="16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</row>
    <row r="287" spans="9:64" s="11" customFormat="1" ht="12.75">
      <c r="I287" s="127" t="s">
        <v>467</v>
      </c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</row>
    <row r="288" spans="9:64" s="11" customFormat="1" ht="12.75"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</row>
    <row r="289" spans="9:64" s="11" customFormat="1" ht="12.75"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</row>
  </sheetData>
  <sheetProtection/>
  <mergeCells count="1149">
    <mergeCell ref="AU139:AZ140"/>
    <mergeCell ref="BA139:BF140"/>
    <mergeCell ref="BG139:BL140"/>
    <mergeCell ref="E140:U140"/>
    <mergeCell ref="AU136:AZ138"/>
    <mergeCell ref="BA136:BF138"/>
    <mergeCell ref="BG136:BL138"/>
    <mergeCell ref="E137:U137"/>
    <mergeCell ref="E138:U138"/>
    <mergeCell ref="E139:U139"/>
    <mergeCell ref="V139:AB140"/>
    <mergeCell ref="AC139:AH140"/>
    <mergeCell ref="AI139:AN140"/>
    <mergeCell ref="AO139:AT140"/>
    <mergeCell ref="E135:U135"/>
    <mergeCell ref="E136:U136"/>
    <mergeCell ref="V136:AB138"/>
    <mergeCell ref="AC136:AH138"/>
    <mergeCell ref="AI136:AN138"/>
    <mergeCell ref="AO136:AT138"/>
    <mergeCell ref="BG132:BL132"/>
    <mergeCell ref="E133:U133"/>
    <mergeCell ref="V133:AB135"/>
    <mergeCell ref="AC133:AH135"/>
    <mergeCell ref="AI133:AN135"/>
    <mergeCell ref="AO133:AT135"/>
    <mergeCell ref="AU133:AZ135"/>
    <mergeCell ref="BA133:BF135"/>
    <mergeCell ref="BG133:BL135"/>
    <mergeCell ref="E134:U134"/>
    <mergeCell ref="AU131:AZ131"/>
    <mergeCell ref="BA131:BF131"/>
    <mergeCell ref="BG131:BL131"/>
    <mergeCell ref="E132:U132"/>
    <mergeCell ref="V132:AB132"/>
    <mergeCell ref="AC132:AH132"/>
    <mergeCell ref="AI132:AN132"/>
    <mergeCell ref="AO132:AT132"/>
    <mergeCell ref="AU132:AZ132"/>
    <mergeCell ref="BA132:BF132"/>
    <mergeCell ref="A131:D131"/>
    <mergeCell ref="E131:U131"/>
    <mergeCell ref="V131:AB131"/>
    <mergeCell ref="AC131:AH131"/>
    <mergeCell ref="AI131:AN131"/>
    <mergeCell ref="AO131:AT131"/>
    <mergeCell ref="A211:D211"/>
    <mergeCell ref="E211:U211"/>
    <mergeCell ref="V211:AB211"/>
    <mergeCell ref="AC211:AH211"/>
    <mergeCell ref="AI211:AN211"/>
    <mergeCell ref="AO211:AT211"/>
    <mergeCell ref="AU211:AZ211"/>
    <mergeCell ref="BA211:BF211"/>
    <mergeCell ref="BG211:BL211"/>
    <mergeCell ref="E212:U212"/>
    <mergeCell ref="V212:AB212"/>
    <mergeCell ref="AC212:AH212"/>
    <mergeCell ref="AI212:AN212"/>
    <mergeCell ref="AO212:AT212"/>
    <mergeCell ref="AU212:AZ212"/>
    <mergeCell ref="BA212:BF212"/>
    <mergeCell ref="BG212:BL212"/>
    <mergeCell ref="E213:U213"/>
    <mergeCell ref="V213:AB215"/>
    <mergeCell ref="AC213:AH215"/>
    <mergeCell ref="AI213:AN215"/>
    <mergeCell ref="AO213:AT215"/>
    <mergeCell ref="AU213:AZ215"/>
    <mergeCell ref="BA213:BF215"/>
    <mergeCell ref="BG213:BL215"/>
    <mergeCell ref="E214:U214"/>
    <mergeCell ref="E215:U215"/>
    <mergeCell ref="E216:U216"/>
    <mergeCell ref="V216:AB218"/>
    <mergeCell ref="AC216:AH218"/>
    <mergeCell ref="AI216:AN218"/>
    <mergeCell ref="AO216:AT218"/>
    <mergeCell ref="E217:U217"/>
    <mergeCell ref="E218:U218"/>
    <mergeCell ref="AU216:AZ218"/>
    <mergeCell ref="BA216:BF218"/>
    <mergeCell ref="BG216:BL218"/>
    <mergeCell ref="E219:U219"/>
    <mergeCell ref="V219:AB220"/>
    <mergeCell ref="AC219:AH220"/>
    <mergeCell ref="AI219:AN220"/>
    <mergeCell ref="AO219:AT220"/>
    <mergeCell ref="AU219:AZ220"/>
    <mergeCell ref="BA219:BF220"/>
    <mergeCell ref="AU169:AZ170"/>
    <mergeCell ref="BA169:BF170"/>
    <mergeCell ref="BG169:BL170"/>
    <mergeCell ref="E170:U170"/>
    <mergeCell ref="A171:D171"/>
    <mergeCell ref="E171:U171"/>
    <mergeCell ref="V171:AB171"/>
    <mergeCell ref="AC171:AH171"/>
    <mergeCell ref="AI171:AN171"/>
    <mergeCell ref="AO171:AT171"/>
    <mergeCell ref="AU166:AZ168"/>
    <mergeCell ref="BA166:BF168"/>
    <mergeCell ref="BG166:BL168"/>
    <mergeCell ref="E167:U167"/>
    <mergeCell ref="E168:U168"/>
    <mergeCell ref="E169:U169"/>
    <mergeCell ref="V169:AB170"/>
    <mergeCell ref="AC169:AH170"/>
    <mergeCell ref="AI169:AN170"/>
    <mergeCell ref="AO169:AT170"/>
    <mergeCell ref="E165:U165"/>
    <mergeCell ref="E166:U166"/>
    <mergeCell ref="V166:AB168"/>
    <mergeCell ref="AC166:AH168"/>
    <mergeCell ref="AI166:AN168"/>
    <mergeCell ref="AO166:AT168"/>
    <mergeCell ref="BG162:BL162"/>
    <mergeCell ref="E163:U163"/>
    <mergeCell ref="V163:AB165"/>
    <mergeCell ref="AC163:AH165"/>
    <mergeCell ref="AI163:AN165"/>
    <mergeCell ref="AO163:AT165"/>
    <mergeCell ref="AU163:AZ165"/>
    <mergeCell ref="BA163:BF165"/>
    <mergeCell ref="BG163:BL165"/>
    <mergeCell ref="E164:U164"/>
    <mergeCell ref="AU161:AZ161"/>
    <mergeCell ref="BA161:BF161"/>
    <mergeCell ref="BG161:BL161"/>
    <mergeCell ref="E162:U162"/>
    <mergeCell ref="V162:AB162"/>
    <mergeCell ref="AC162:AH162"/>
    <mergeCell ref="AI162:AN162"/>
    <mergeCell ref="AO162:AT162"/>
    <mergeCell ref="AU162:AZ162"/>
    <mergeCell ref="BA162:BF162"/>
    <mergeCell ref="AU209:AZ210"/>
    <mergeCell ref="BA209:BF210"/>
    <mergeCell ref="BG209:BL210"/>
    <mergeCell ref="E210:U210"/>
    <mergeCell ref="A161:D161"/>
    <mergeCell ref="E161:U161"/>
    <mergeCell ref="V161:AB161"/>
    <mergeCell ref="AC161:AH161"/>
    <mergeCell ref="AI161:AN161"/>
    <mergeCell ref="AO161:AT161"/>
    <mergeCell ref="AU206:AZ208"/>
    <mergeCell ref="BA206:BF208"/>
    <mergeCell ref="BG206:BL208"/>
    <mergeCell ref="E207:U207"/>
    <mergeCell ref="E208:U208"/>
    <mergeCell ref="E209:U209"/>
    <mergeCell ref="V209:AB210"/>
    <mergeCell ref="AC209:AH210"/>
    <mergeCell ref="AI209:AN210"/>
    <mergeCell ref="AO209:AT210"/>
    <mergeCell ref="E205:U205"/>
    <mergeCell ref="E206:U206"/>
    <mergeCell ref="V206:AB208"/>
    <mergeCell ref="AC206:AH208"/>
    <mergeCell ref="AI206:AN208"/>
    <mergeCell ref="AO206:AT208"/>
    <mergeCell ref="BG202:BL202"/>
    <mergeCell ref="E203:U203"/>
    <mergeCell ref="V203:AB205"/>
    <mergeCell ref="AC203:AH205"/>
    <mergeCell ref="AI203:AN205"/>
    <mergeCell ref="AO203:AT205"/>
    <mergeCell ref="AU203:AZ205"/>
    <mergeCell ref="BA203:BF205"/>
    <mergeCell ref="BG203:BL205"/>
    <mergeCell ref="E204:U204"/>
    <mergeCell ref="AU201:AZ201"/>
    <mergeCell ref="BA201:BF201"/>
    <mergeCell ref="BG201:BL201"/>
    <mergeCell ref="E202:U202"/>
    <mergeCell ref="V202:AB202"/>
    <mergeCell ref="AC202:AH202"/>
    <mergeCell ref="AI202:AN202"/>
    <mergeCell ref="AO202:AT202"/>
    <mergeCell ref="AU202:AZ202"/>
    <mergeCell ref="BA202:BF202"/>
    <mergeCell ref="AU129:AZ130"/>
    <mergeCell ref="BA129:BF130"/>
    <mergeCell ref="BG129:BL130"/>
    <mergeCell ref="E130:U130"/>
    <mergeCell ref="A201:D201"/>
    <mergeCell ref="E201:U201"/>
    <mergeCell ref="V201:AB201"/>
    <mergeCell ref="AC201:AH201"/>
    <mergeCell ref="AI201:AN201"/>
    <mergeCell ref="AO201:AT201"/>
    <mergeCell ref="AU126:AZ128"/>
    <mergeCell ref="BA126:BF128"/>
    <mergeCell ref="BG126:BL128"/>
    <mergeCell ref="E127:U127"/>
    <mergeCell ref="E128:U128"/>
    <mergeCell ref="E129:U129"/>
    <mergeCell ref="V129:AB130"/>
    <mergeCell ref="AC129:AH130"/>
    <mergeCell ref="AI129:AN130"/>
    <mergeCell ref="AO129:AT130"/>
    <mergeCell ref="E125:U125"/>
    <mergeCell ref="E126:U126"/>
    <mergeCell ref="V126:AB128"/>
    <mergeCell ref="AC126:AH128"/>
    <mergeCell ref="AI126:AN128"/>
    <mergeCell ref="AO126:AT128"/>
    <mergeCell ref="BG122:BL122"/>
    <mergeCell ref="E123:U123"/>
    <mergeCell ref="V123:AB125"/>
    <mergeCell ref="AC123:AH125"/>
    <mergeCell ref="AI123:AN125"/>
    <mergeCell ref="AO123:AT125"/>
    <mergeCell ref="AU123:AZ125"/>
    <mergeCell ref="BA123:BF125"/>
    <mergeCell ref="BG123:BL125"/>
    <mergeCell ref="E124:U124"/>
    <mergeCell ref="AU121:AZ121"/>
    <mergeCell ref="BA121:BF121"/>
    <mergeCell ref="BG121:BL121"/>
    <mergeCell ref="E122:U122"/>
    <mergeCell ref="V122:AB122"/>
    <mergeCell ref="AC122:AH122"/>
    <mergeCell ref="AI122:AN122"/>
    <mergeCell ref="AO122:AT122"/>
    <mergeCell ref="AU122:AZ122"/>
    <mergeCell ref="BA122:BF122"/>
    <mergeCell ref="A121:D121"/>
    <mergeCell ref="E121:U121"/>
    <mergeCell ref="V121:AB121"/>
    <mergeCell ref="AC121:AH121"/>
    <mergeCell ref="AI121:AN121"/>
    <mergeCell ref="AO121:AT121"/>
    <mergeCell ref="BA70:BF70"/>
    <mergeCell ref="BG70:BL70"/>
    <mergeCell ref="E70:U70"/>
    <mergeCell ref="V70:AB70"/>
    <mergeCell ref="AC70:AH70"/>
    <mergeCell ref="AI70:AN70"/>
    <mergeCell ref="AO70:AT70"/>
    <mergeCell ref="AU70:AZ70"/>
    <mergeCell ref="BA68:BF68"/>
    <mergeCell ref="BG68:BL68"/>
    <mergeCell ref="E69:U69"/>
    <mergeCell ref="V69:AB69"/>
    <mergeCell ref="AC69:AH69"/>
    <mergeCell ref="AI69:AN69"/>
    <mergeCell ref="AO69:AT69"/>
    <mergeCell ref="AU69:AZ69"/>
    <mergeCell ref="BA69:BF69"/>
    <mergeCell ref="BG69:BL69"/>
    <mergeCell ref="E68:U68"/>
    <mergeCell ref="V68:AB68"/>
    <mergeCell ref="AC68:AH68"/>
    <mergeCell ref="AI68:AN68"/>
    <mergeCell ref="AO68:AT68"/>
    <mergeCell ref="AU68:AZ68"/>
    <mergeCell ref="BA66:BF66"/>
    <mergeCell ref="BG66:BL66"/>
    <mergeCell ref="E67:U67"/>
    <mergeCell ref="V67:AB67"/>
    <mergeCell ref="AC67:AH67"/>
    <mergeCell ref="AI67:AN67"/>
    <mergeCell ref="AO67:AT67"/>
    <mergeCell ref="AU67:AZ67"/>
    <mergeCell ref="BA67:BF67"/>
    <mergeCell ref="BG67:BL67"/>
    <mergeCell ref="AU119:AZ120"/>
    <mergeCell ref="BA119:BF120"/>
    <mergeCell ref="BG119:BL120"/>
    <mergeCell ref="E120:U120"/>
    <mergeCell ref="E66:U66"/>
    <mergeCell ref="V66:AB66"/>
    <mergeCell ref="AC66:AH66"/>
    <mergeCell ref="AI66:AN66"/>
    <mergeCell ref="AO66:AT66"/>
    <mergeCell ref="AU66:AZ66"/>
    <mergeCell ref="AU116:AZ118"/>
    <mergeCell ref="BA116:BF118"/>
    <mergeCell ref="BG116:BL118"/>
    <mergeCell ref="E117:U117"/>
    <mergeCell ref="E118:U118"/>
    <mergeCell ref="E119:U119"/>
    <mergeCell ref="V119:AB120"/>
    <mergeCell ref="AC119:AH120"/>
    <mergeCell ref="AI119:AN120"/>
    <mergeCell ref="AO119:AT120"/>
    <mergeCell ref="E115:U115"/>
    <mergeCell ref="E116:U116"/>
    <mergeCell ref="V116:AB118"/>
    <mergeCell ref="AC116:AH118"/>
    <mergeCell ref="AI116:AN118"/>
    <mergeCell ref="AO116:AT118"/>
    <mergeCell ref="BG112:BL112"/>
    <mergeCell ref="E113:U113"/>
    <mergeCell ref="V113:AB115"/>
    <mergeCell ref="AC113:AH115"/>
    <mergeCell ref="AI113:AN115"/>
    <mergeCell ref="AO113:AT115"/>
    <mergeCell ref="AU113:AZ115"/>
    <mergeCell ref="BA113:BF115"/>
    <mergeCell ref="BG113:BL115"/>
    <mergeCell ref="E114:U114"/>
    <mergeCell ref="AU111:AZ111"/>
    <mergeCell ref="BA111:BF111"/>
    <mergeCell ref="BG111:BL111"/>
    <mergeCell ref="E112:U112"/>
    <mergeCell ref="V112:AB112"/>
    <mergeCell ref="AC112:AH112"/>
    <mergeCell ref="AI112:AN112"/>
    <mergeCell ref="AO112:AT112"/>
    <mergeCell ref="AU112:AZ112"/>
    <mergeCell ref="BA112:BF112"/>
    <mergeCell ref="AU99:AZ100"/>
    <mergeCell ref="BA99:BF100"/>
    <mergeCell ref="BG99:BL100"/>
    <mergeCell ref="E100:U100"/>
    <mergeCell ref="A111:D111"/>
    <mergeCell ref="E111:U111"/>
    <mergeCell ref="V111:AB111"/>
    <mergeCell ref="AC111:AH111"/>
    <mergeCell ref="AI111:AN111"/>
    <mergeCell ref="AO111:AT111"/>
    <mergeCell ref="AU96:AZ98"/>
    <mergeCell ref="BA96:BF98"/>
    <mergeCell ref="BG96:BL98"/>
    <mergeCell ref="E97:U97"/>
    <mergeCell ref="E98:U98"/>
    <mergeCell ref="E99:U99"/>
    <mergeCell ref="V99:AB100"/>
    <mergeCell ref="AC99:AH100"/>
    <mergeCell ref="AI99:AN100"/>
    <mergeCell ref="AO99:AT100"/>
    <mergeCell ref="E95:U95"/>
    <mergeCell ref="E96:U96"/>
    <mergeCell ref="V96:AB98"/>
    <mergeCell ref="AC96:AH98"/>
    <mergeCell ref="AI96:AN98"/>
    <mergeCell ref="AO96:AT98"/>
    <mergeCell ref="BG92:BL92"/>
    <mergeCell ref="E93:U93"/>
    <mergeCell ref="V93:AB95"/>
    <mergeCell ref="AC93:AH95"/>
    <mergeCell ref="AI93:AN95"/>
    <mergeCell ref="AO93:AT95"/>
    <mergeCell ref="AU93:AZ95"/>
    <mergeCell ref="BA93:BF95"/>
    <mergeCell ref="BG93:BL95"/>
    <mergeCell ref="E94:U94"/>
    <mergeCell ref="AU91:AZ91"/>
    <mergeCell ref="BA91:BF91"/>
    <mergeCell ref="BG91:BL91"/>
    <mergeCell ref="E92:U92"/>
    <mergeCell ref="V92:AB92"/>
    <mergeCell ref="AC92:AH92"/>
    <mergeCell ref="AI92:AN92"/>
    <mergeCell ref="AO92:AT92"/>
    <mergeCell ref="AU92:AZ92"/>
    <mergeCell ref="BA92:BF92"/>
    <mergeCell ref="AU109:AZ110"/>
    <mergeCell ref="BA109:BF110"/>
    <mergeCell ref="BG109:BL110"/>
    <mergeCell ref="E110:U110"/>
    <mergeCell ref="A91:D91"/>
    <mergeCell ref="E91:U91"/>
    <mergeCell ref="V91:AB91"/>
    <mergeCell ref="AC91:AH91"/>
    <mergeCell ref="AI91:AN91"/>
    <mergeCell ref="AO91:AT91"/>
    <mergeCell ref="AU106:AZ108"/>
    <mergeCell ref="BA106:BF108"/>
    <mergeCell ref="BG106:BL108"/>
    <mergeCell ref="E107:U107"/>
    <mergeCell ref="E108:U108"/>
    <mergeCell ref="E109:U109"/>
    <mergeCell ref="V109:AB110"/>
    <mergeCell ref="AC109:AH110"/>
    <mergeCell ref="AI109:AN110"/>
    <mergeCell ref="AO109:AT110"/>
    <mergeCell ref="E105:U105"/>
    <mergeCell ref="E106:U106"/>
    <mergeCell ref="V106:AB108"/>
    <mergeCell ref="AC106:AH108"/>
    <mergeCell ref="AI106:AN108"/>
    <mergeCell ref="AO106:AT108"/>
    <mergeCell ref="BG102:BL102"/>
    <mergeCell ref="E103:U103"/>
    <mergeCell ref="V103:AB105"/>
    <mergeCell ref="AC103:AH105"/>
    <mergeCell ref="AI103:AN105"/>
    <mergeCell ref="AO103:AT105"/>
    <mergeCell ref="AU103:AZ105"/>
    <mergeCell ref="BA103:BF105"/>
    <mergeCell ref="BG103:BL105"/>
    <mergeCell ref="E104:U104"/>
    <mergeCell ref="AU101:AZ101"/>
    <mergeCell ref="BA101:BF101"/>
    <mergeCell ref="BG101:BL101"/>
    <mergeCell ref="E102:U102"/>
    <mergeCell ref="V102:AB102"/>
    <mergeCell ref="AC102:AH102"/>
    <mergeCell ref="AI102:AN102"/>
    <mergeCell ref="AO102:AT102"/>
    <mergeCell ref="AU102:AZ102"/>
    <mergeCell ref="BA102:BF102"/>
    <mergeCell ref="AU79:AZ80"/>
    <mergeCell ref="BA79:BF80"/>
    <mergeCell ref="BG79:BL80"/>
    <mergeCell ref="E80:U80"/>
    <mergeCell ref="A101:D101"/>
    <mergeCell ref="E101:U101"/>
    <mergeCell ref="V101:AB101"/>
    <mergeCell ref="AC101:AH101"/>
    <mergeCell ref="AI101:AN101"/>
    <mergeCell ref="AO101:AT101"/>
    <mergeCell ref="AU76:AZ78"/>
    <mergeCell ref="BA76:BF78"/>
    <mergeCell ref="BG76:BL78"/>
    <mergeCell ref="E77:U77"/>
    <mergeCell ref="E78:U78"/>
    <mergeCell ref="E79:U79"/>
    <mergeCell ref="V79:AB80"/>
    <mergeCell ref="AC79:AH80"/>
    <mergeCell ref="AI79:AN80"/>
    <mergeCell ref="AO79:AT80"/>
    <mergeCell ref="E75:U75"/>
    <mergeCell ref="E76:U76"/>
    <mergeCell ref="V76:AB78"/>
    <mergeCell ref="AC76:AH78"/>
    <mergeCell ref="AI76:AN78"/>
    <mergeCell ref="AO76:AT78"/>
    <mergeCell ref="BG72:BL72"/>
    <mergeCell ref="E73:U73"/>
    <mergeCell ref="V73:AB75"/>
    <mergeCell ref="AC73:AH75"/>
    <mergeCell ref="AI73:AN75"/>
    <mergeCell ref="AO73:AT75"/>
    <mergeCell ref="AU73:AZ75"/>
    <mergeCell ref="BA73:BF75"/>
    <mergeCell ref="BG73:BL75"/>
    <mergeCell ref="E74:U74"/>
    <mergeCell ref="AU71:AZ71"/>
    <mergeCell ref="BA71:BF71"/>
    <mergeCell ref="BG71:BL71"/>
    <mergeCell ref="E72:U72"/>
    <mergeCell ref="V72:AB72"/>
    <mergeCell ref="AC72:AH72"/>
    <mergeCell ref="AI72:AN72"/>
    <mergeCell ref="AO72:AT72"/>
    <mergeCell ref="AU72:AZ72"/>
    <mergeCell ref="BA72:BF72"/>
    <mergeCell ref="AU89:AZ90"/>
    <mergeCell ref="BA89:BF90"/>
    <mergeCell ref="BG89:BL90"/>
    <mergeCell ref="E90:U90"/>
    <mergeCell ref="A71:D71"/>
    <mergeCell ref="E71:U71"/>
    <mergeCell ref="V71:AB71"/>
    <mergeCell ref="AC71:AH71"/>
    <mergeCell ref="AI71:AN71"/>
    <mergeCell ref="AO71:AT71"/>
    <mergeCell ref="AU86:AZ88"/>
    <mergeCell ref="BA86:BF88"/>
    <mergeCell ref="BG86:BL88"/>
    <mergeCell ref="E87:U87"/>
    <mergeCell ref="E88:U88"/>
    <mergeCell ref="E89:U89"/>
    <mergeCell ref="V89:AB90"/>
    <mergeCell ref="AC89:AH90"/>
    <mergeCell ref="AI89:AN90"/>
    <mergeCell ref="AO89:AT90"/>
    <mergeCell ref="E85:U85"/>
    <mergeCell ref="E86:U86"/>
    <mergeCell ref="V86:AB88"/>
    <mergeCell ref="AC86:AH88"/>
    <mergeCell ref="AI86:AN88"/>
    <mergeCell ref="AO86:AT88"/>
    <mergeCell ref="BG82:BL82"/>
    <mergeCell ref="E83:U83"/>
    <mergeCell ref="V83:AB85"/>
    <mergeCell ref="AC83:AH85"/>
    <mergeCell ref="AI83:AN85"/>
    <mergeCell ref="AO83:AT85"/>
    <mergeCell ref="AU83:AZ85"/>
    <mergeCell ref="BA83:BF85"/>
    <mergeCell ref="BG83:BL85"/>
    <mergeCell ref="E84:U84"/>
    <mergeCell ref="AU81:AZ81"/>
    <mergeCell ref="BA81:BF81"/>
    <mergeCell ref="BG81:BL81"/>
    <mergeCell ref="E82:U82"/>
    <mergeCell ref="V82:AB82"/>
    <mergeCell ref="AC82:AH82"/>
    <mergeCell ref="AI82:AN82"/>
    <mergeCell ref="AO82:AT82"/>
    <mergeCell ref="AU82:AZ82"/>
    <mergeCell ref="BA82:BF82"/>
    <mergeCell ref="AU199:AZ200"/>
    <mergeCell ref="BA199:BF200"/>
    <mergeCell ref="BG199:BL200"/>
    <mergeCell ref="E200:U200"/>
    <mergeCell ref="A81:D81"/>
    <mergeCell ref="E81:U81"/>
    <mergeCell ref="V81:AB81"/>
    <mergeCell ref="AC81:AH81"/>
    <mergeCell ref="AI81:AN81"/>
    <mergeCell ref="AO81:AT81"/>
    <mergeCell ref="AU196:AZ198"/>
    <mergeCell ref="BA196:BF198"/>
    <mergeCell ref="BG196:BL198"/>
    <mergeCell ref="E197:U197"/>
    <mergeCell ref="E198:U198"/>
    <mergeCell ref="E199:U199"/>
    <mergeCell ref="V199:AB200"/>
    <mergeCell ref="AC199:AH200"/>
    <mergeCell ref="AI199:AN200"/>
    <mergeCell ref="AO199:AT200"/>
    <mergeCell ref="E195:U195"/>
    <mergeCell ref="E196:U196"/>
    <mergeCell ref="V196:AB198"/>
    <mergeCell ref="AC196:AH198"/>
    <mergeCell ref="AI196:AN198"/>
    <mergeCell ref="AO196:AT198"/>
    <mergeCell ref="BG192:BL192"/>
    <mergeCell ref="E193:U193"/>
    <mergeCell ref="V193:AB195"/>
    <mergeCell ref="AC193:AH195"/>
    <mergeCell ref="AI193:AN195"/>
    <mergeCell ref="AO193:AT195"/>
    <mergeCell ref="AU193:AZ195"/>
    <mergeCell ref="BA193:BF195"/>
    <mergeCell ref="BG193:BL195"/>
    <mergeCell ref="E194:U194"/>
    <mergeCell ref="BA159:BF160"/>
    <mergeCell ref="BG159:BL160"/>
    <mergeCell ref="E160:U160"/>
    <mergeCell ref="E192:U192"/>
    <mergeCell ref="V192:AB192"/>
    <mergeCell ref="AC192:AH192"/>
    <mergeCell ref="AI192:AN192"/>
    <mergeCell ref="AO192:AT192"/>
    <mergeCell ref="AU192:AZ192"/>
    <mergeCell ref="BA192:BF192"/>
    <mergeCell ref="BA156:BF158"/>
    <mergeCell ref="BG156:BL158"/>
    <mergeCell ref="E157:U157"/>
    <mergeCell ref="E158:U158"/>
    <mergeCell ref="E159:U159"/>
    <mergeCell ref="V159:AB160"/>
    <mergeCell ref="AC159:AH160"/>
    <mergeCell ref="AI159:AN160"/>
    <mergeCell ref="AO159:AT160"/>
    <mergeCell ref="AU159:AZ160"/>
    <mergeCell ref="BA153:BF155"/>
    <mergeCell ref="BG153:BL155"/>
    <mergeCell ref="E154:U154"/>
    <mergeCell ref="E155:U155"/>
    <mergeCell ref="E156:U156"/>
    <mergeCell ref="V156:AB158"/>
    <mergeCell ref="AC156:AH158"/>
    <mergeCell ref="AI156:AN158"/>
    <mergeCell ref="AO156:AT158"/>
    <mergeCell ref="AU156:AZ158"/>
    <mergeCell ref="E153:U153"/>
    <mergeCell ref="V153:AB155"/>
    <mergeCell ref="AC153:AH155"/>
    <mergeCell ref="AI153:AN155"/>
    <mergeCell ref="AO153:AT155"/>
    <mergeCell ref="AU153:AZ155"/>
    <mergeCell ref="BG149:BL150"/>
    <mergeCell ref="E150:U150"/>
    <mergeCell ref="E152:U152"/>
    <mergeCell ref="V152:AB152"/>
    <mergeCell ref="AC152:AH152"/>
    <mergeCell ref="AI152:AN152"/>
    <mergeCell ref="AO152:AT152"/>
    <mergeCell ref="AU152:AZ152"/>
    <mergeCell ref="BA152:BF152"/>
    <mergeCell ref="BG152:BL152"/>
    <mergeCell ref="BG146:BL148"/>
    <mergeCell ref="E147:U147"/>
    <mergeCell ref="E148:U148"/>
    <mergeCell ref="E149:U149"/>
    <mergeCell ref="V149:AB150"/>
    <mergeCell ref="AC149:AH150"/>
    <mergeCell ref="AI149:AN150"/>
    <mergeCell ref="AO149:AT150"/>
    <mergeCell ref="AU149:AZ150"/>
    <mergeCell ref="BA149:BF150"/>
    <mergeCell ref="V146:AB148"/>
    <mergeCell ref="AC146:AH148"/>
    <mergeCell ref="AI146:AN148"/>
    <mergeCell ref="AO146:AT148"/>
    <mergeCell ref="AU146:AZ148"/>
    <mergeCell ref="BA146:BF148"/>
    <mergeCell ref="BG142:BL142"/>
    <mergeCell ref="E143:U143"/>
    <mergeCell ref="V143:AB145"/>
    <mergeCell ref="AC143:AH145"/>
    <mergeCell ref="AI143:AN145"/>
    <mergeCell ref="AO143:AT145"/>
    <mergeCell ref="AU143:AZ145"/>
    <mergeCell ref="BA143:BF145"/>
    <mergeCell ref="BG143:BL145"/>
    <mergeCell ref="E144:U144"/>
    <mergeCell ref="AC151:AH151"/>
    <mergeCell ref="AI151:AN151"/>
    <mergeCell ref="AO151:AT151"/>
    <mergeCell ref="E142:U142"/>
    <mergeCell ref="V142:AB142"/>
    <mergeCell ref="AC142:AH142"/>
    <mergeCell ref="AI142:AN142"/>
    <mergeCell ref="AO142:AT142"/>
    <mergeCell ref="E145:U145"/>
    <mergeCell ref="E146:U146"/>
    <mergeCell ref="A191:D191"/>
    <mergeCell ref="E191:U191"/>
    <mergeCell ref="V191:AB191"/>
    <mergeCell ref="AC191:AH191"/>
    <mergeCell ref="AI191:AN191"/>
    <mergeCell ref="AO189:AT191"/>
    <mergeCell ref="AU151:AZ151"/>
    <mergeCell ref="BA151:BF151"/>
    <mergeCell ref="BG151:BL151"/>
    <mergeCell ref="AU56:AZ56"/>
    <mergeCell ref="BA56:BF56"/>
    <mergeCell ref="BG56:BL56"/>
    <mergeCell ref="AU141:AZ141"/>
    <mergeCell ref="AU57:AZ57"/>
    <mergeCell ref="BA142:BF142"/>
    <mergeCell ref="AU142:AZ142"/>
    <mergeCell ref="A141:D141"/>
    <mergeCell ref="E141:U141"/>
    <mergeCell ref="V141:AB141"/>
    <mergeCell ref="AC141:AH141"/>
    <mergeCell ref="AI141:AN141"/>
    <mergeCell ref="AO141:AT141"/>
    <mergeCell ref="A54:D54"/>
    <mergeCell ref="A56:D56"/>
    <mergeCell ref="E56:U56"/>
    <mergeCell ref="V56:AB56"/>
    <mergeCell ref="AC56:AH56"/>
    <mergeCell ref="AI56:AN56"/>
    <mergeCell ref="AI54:AN55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7:BL57"/>
    <mergeCell ref="V57:AB57"/>
    <mergeCell ref="AC57:AH57"/>
    <mergeCell ref="AI57:AN57"/>
    <mergeCell ref="AO57:AT57"/>
    <mergeCell ref="AI243:AN243"/>
    <mergeCell ref="AO243:AT243"/>
    <mergeCell ref="AU243:AZ243"/>
    <mergeCell ref="BA243:BF243"/>
    <mergeCell ref="BG243:BL243"/>
    <mergeCell ref="BG58:BL60"/>
    <mergeCell ref="BG221:BL222"/>
    <mergeCell ref="BG237:BL238"/>
    <mergeCell ref="AI239:AN240"/>
    <mergeCell ref="AO239:AT240"/>
    <mergeCell ref="E239:U239"/>
    <mergeCell ref="AI257:AN257"/>
    <mergeCell ref="AO257:AT257"/>
    <mergeCell ref="AU257:AZ257"/>
    <mergeCell ref="BA257:BF257"/>
    <mergeCell ref="E253:U253"/>
    <mergeCell ref="E249:U249"/>
    <mergeCell ref="BA253:BF254"/>
    <mergeCell ref="AC255:AH256"/>
    <mergeCell ref="AI255:AN256"/>
    <mergeCell ref="AO255:AT256"/>
    <mergeCell ref="BG257:BL257"/>
    <mergeCell ref="V258:AB258"/>
    <mergeCell ref="AC258:AH258"/>
    <mergeCell ref="AI258:AN258"/>
    <mergeCell ref="AO258:AT258"/>
    <mergeCell ref="AU258:AZ258"/>
    <mergeCell ref="BA258:BF258"/>
    <mergeCell ref="BG258:BL258"/>
    <mergeCell ref="V257:AB257"/>
    <mergeCell ref="AC257:AH257"/>
    <mergeCell ref="BA260:BF260"/>
    <mergeCell ref="BG260:BL260"/>
    <mergeCell ref="V259:AB259"/>
    <mergeCell ref="AC259:AH259"/>
    <mergeCell ref="AI259:AN259"/>
    <mergeCell ref="AO259:AT259"/>
    <mergeCell ref="AU259:AZ259"/>
    <mergeCell ref="AI269:AN271"/>
    <mergeCell ref="AO269:AT271"/>
    <mergeCell ref="BG268:BL268"/>
    <mergeCell ref="E264:U264"/>
    <mergeCell ref="BG261:BL262"/>
    <mergeCell ref="BA259:BF259"/>
    <mergeCell ref="BG259:BL259"/>
    <mergeCell ref="V260:AB260"/>
    <mergeCell ref="AC260:AH260"/>
    <mergeCell ref="AI260:AN260"/>
    <mergeCell ref="AU268:AZ268"/>
    <mergeCell ref="BA268:BF268"/>
    <mergeCell ref="V269:AB271"/>
    <mergeCell ref="AC269:AH271"/>
    <mergeCell ref="A268:D268"/>
    <mergeCell ref="E269:U269"/>
    <mergeCell ref="V268:AB268"/>
    <mergeCell ref="AC268:AH268"/>
    <mergeCell ref="AI268:AN268"/>
    <mergeCell ref="AO268:AT268"/>
    <mergeCell ref="AC261:AH262"/>
    <mergeCell ref="AI261:AN262"/>
    <mergeCell ref="AO261:AT262"/>
    <mergeCell ref="AU261:AZ262"/>
    <mergeCell ref="BA261:BF262"/>
    <mergeCell ref="AO260:AT260"/>
    <mergeCell ref="AU260:AZ260"/>
    <mergeCell ref="AU255:AZ256"/>
    <mergeCell ref="BG253:BL254"/>
    <mergeCell ref="BA255:BF256"/>
    <mergeCell ref="BG255:BL256"/>
    <mergeCell ref="BA248:BF250"/>
    <mergeCell ref="AU251:AZ252"/>
    <mergeCell ref="BA251:BF252"/>
    <mergeCell ref="AI251:AN252"/>
    <mergeCell ref="AO251:AT252"/>
    <mergeCell ref="AC246:AH247"/>
    <mergeCell ref="AI253:AN254"/>
    <mergeCell ref="AO253:AT254"/>
    <mergeCell ref="AU253:AZ254"/>
    <mergeCell ref="BG244:BL245"/>
    <mergeCell ref="AU246:AZ247"/>
    <mergeCell ref="BA246:BF247"/>
    <mergeCell ref="BG246:BL247"/>
    <mergeCell ref="V246:AB247"/>
    <mergeCell ref="V248:AB250"/>
    <mergeCell ref="AI248:AN250"/>
    <mergeCell ref="AO248:AT250"/>
    <mergeCell ref="AU248:AZ250"/>
    <mergeCell ref="AC241:AH242"/>
    <mergeCell ref="AI241:AN242"/>
    <mergeCell ref="BG239:BL240"/>
    <mergeCell ref="V241:AB242"/>
    <mergeCell ref="AO241:AT242"/>
    <mergeCell ref="AU241:AZ242"/>
    <mergeCell ref="BA241:BF242"/>
    <mergeCell ref="BG241:BL242"/>
    <mergeCell ref="V239:AB240"/>
    <mergeCell ref="AC239:AH240"/>
    <mergeCell ref="AU239:AZ240"/>
    <mergeCell ref="BA141:BF141"/>
    <mergeCell ref="BG141:BL141"/>
    <mergeCell ref="BA61:BF63"/>
    <mergeCell ref="E15:U15"/>
    <mergeCell ref="E16:U16"/>
    <mergeCell ref="E17:U17"/>
    <mergeCell ref="BA54:BF55"/>
    <mergeCell ref="AU237:AZ238"/>
    <mergeCell ref="BA237:BF238"/>
    <mergeCell ref="E235:U235"/>
    <mergeCell ref="E63:U63"/>
    <mergeCell ref="BA57:BF57"/>
    <mergeCell ref="AU58:AZ60"/>
    <mergeCell ref="V64:AB65"/>
    <mergeCell ref="AC64:AH65"/>
    <mergeCell ref="V58:AB60"/>
    <mergeCell ref="BA235:BF236"/>
    <mergeCell ref="AI235:AN236"/>
    <mergeCell ref="AO235:AT236"/>
    <mergeCell ref="E12:U12"/>
    <mergeCell ref="E13:U13"/>
    <mergeCell ref="E14:U14"/>
    <mergeCell ref="E42:U42"/>
    <mergeCell ref="E35:U35"/>
    <mergeCell ref="E25:U25"/>
    <mergeCell ref="E18:U18"/>
    <mergeCell ref="E19:U19"/>
    <mergeCell ref="E20:U20"/>
    <mergeCell ref="AO56:AT56"/>
    <mergeCell ref="BG54:BL55"/>
    <mergeCell ref="V61:AB63"/>
    <mergeCell ref="AC61:AH63"/>
    <mergeCell ref="AI61:AN63"/>
    <mergeCell ref="AO61:AT63"/>
    <mergeCell ref="AU61:AZ63"/>
    <mergeCell ref="V54:AB55"/>
    <mergeCell ref="AC54:AH55"/>
    <mergeCell ref="BG61:BL63"/>
    <mergeCell ref="AO54:AT5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G235:BL236"/>
    <mergeCell ref="E29:U29"/>
    <mergeCell ref="E30:U30"/>
    <mergeCell ref="E31:U31"/>
    <mergeCell ref="AC34:AH53"/>
    <mergeCell ref="AI34:AN53"/>
    <mergeCell ref="BA229:BF234"/>
    <mergeCell ref="BG229:BL234"/>
    <mergeCell ref="V235:AB236"/>
    <mergeCell ref="AC235:AH236"/>
    <mergeCell ref="AU235:AZ236"/>
    <mergeCell ref="V229:AB234"/>
    <mergeCell ref="AC229:AH234"/>
    <mergeCell ref="AI229:AN234"/>
    <mergeCell ref="AO229:AT234"/>
    <mergeCell ref="AU229:AZ234"/>
    <mergeCell ref="AI64:AN65"/>
    <mergeCell ref="AU225:AZ228"/>
    <mergeCell ref="E39:U39"/>
    <mergeCell ref="E40:U40"/>
    <mergeCell ref="E41:U41"/>
    <mergeCell ref="E43:U43"/>
    <mergeCell ref="E44:U44"/>
    <mergeCell ref="E45:U45"/>
    <mergeCell ref="AI225:AN228"/>
    <mergeCell ref="AO225:AT228"/>
    <mergeCell ref="BA225:BF228"/>
    <mergeCell ref="BG225:BL228"/>
    <mergeCell ref="AO64:AT65"/>
    <mergeCell ref="AU64:AZ65"/>
    <mergeCell ref="BA64:BF65"/>
    <mergeCell ref="AC221:AH222"/>
    <mergeCell ref="AC225:AH228"/>
    <mergeCell ref="BA223:BF224"/>
    <mergeCell ref="BG223:BL224"/>
    <mergeCell ref="BG64:BL65"/>
    <mergeCell ref="V221:AB222"/>
    <mergeCell ref="E46:U46"/>
    <mergeCell ref="E47:U47"/>
    <mergeCell ref="E48:U48"/>
    <mergeCell ref="E49:U49"/>
    <mergeCell ref="E58:U58"/>
    <mergeCell ref="E61:U61"/>
    <mergeCell ref="E62:U62"/>
    <mergeCell ref="E151:U151"/>
    <mergeCell ref="V151:AB151"/>
    <mergeCell ref="BA221:BF222"/>
    <mergeCell ref="BA58:BF60"/>
    <mergeCell ref="E53:U53"/>
    <mergeCell ref="E54:U54"/>
    <mergeCell ref="E55:U55"/>
    <mergeCell ref="E57:U57"/>
    <mergeCell ref="E60:U60"/>
    <mergeCell ref="AC58:AH60"/>
    <mergeCell ref="AI58:AN60"/>
    <mergeCell ref="AO58:AT60"/>
    <mergeCell ref="A12:D53"/>
    <mergeCell ref="AO223:AT224"/>
    <mergeCell ref="E50:U50"/>
    <mergeCell ref="E51:U51"/>
    <mergeCell ref="E52:U52"/>
    <mergeCell ref="E32:U32"/>
    <mergeCell ref="E64:U64"/>
    <mergeCell ref="E65:U65"/>
    <mergeCell ref="E221:U221"/>
    <mergeCell ref="A151:D151"/>
    <mergeCell ref="E59:U59"/>
    <mergeCell ref="BG272:BL273"/>
    <mergeCell ref="BG263:BL264"/>
    <mergeCell ref="E222:U222"/>
    <mergeCell ref="E223:U223"/>
    <mergeCell ref="E224:U224"/>
    <mergeCell ref="AU221:AZ222"/>
    <mergeCell ref="E229:U229"/>
    <mergeCell ref="E230:U230"/>
    <mergeCell ref="E231:U231"/>
    <mergeCell ref="A221:D222"/>
    <mergeCell ref="A223:D224"/>
    <mergeCell ref="AC223:AH224"/>
    <mergeCell ref="AI223:AN224"/>
    <mergeCell ref="AU223:AZ224"/>
    <mergeCell ref="E228:U228"/>
    <mergeCell ref="V223:AB224"/>
    <mergeCell ref="A225:D228"/>
    <mergeCell ref="AI221:AN222"/>
    <mergeCell ref="AO221:AT222"/>
    <mergeCell ref="BA272:BF273"/>
    <mergeCell ref="E225:U225"/>
    <mergeCell ref="E226:U226"/>
    <mergeCell ref="E227:U227"/>
    <mergeCell ref="V225:AB228"/>
    <mergeCell ref="E232:U232"/>
    <mergeCell ref="E233:U233"/>
    <mergeCell ref="E234:U234"/>
    <mergeCell ref="AC237:AH238"/>
    <mergeCell ref="AI237:AN238"/>
    <mergeCell ref="A229:D234"/>
    <mergeCell ref="BG274:BL275"/>
    <mergeCell ref="V272:AB273"/>
    <mergeCell ref="AC272:AH273"/>
    <mergeCell ref="AI272:AN273"/>
    <mergeCell ref="AO272:AT273"/>
    <mergeCell ref="AU272:AZ273"/>
    <mergeCell ref="V274:AB275"/>
    <mergeCell ref="AC274:AH275"/>
    <mergeCell ref="AI274:AN275"/>
    <mergeCell ref="AO274:AT275"/>
    <mergeCell ref="AU274:AZ275"/>
    <mergeCell ref="BA274:BF275"/>
    <mergeCell ref="A235:D242"/>
    <mergeCell ref="AU269:AZ271"/>
    <mergeCell ref="BA269:BF271"/>
    <mergeCell ref="E236:U236"/>
    <mergeCell ref="E237:U237"/>
    <mergeCell ref="E238:U238"/>
    <mergeCell ref="V237:AB238"/>
    <mergeCell ref="AO237:AT238"/>
    <mergeCell ref="BG265:BL267"/>
    <mergeCell ref="E240:U240"/>
    <mergeCell ref="E241:U241"/>
    <mergeCell ref="E242:U242"/>
    <mergeCell ref="AC265:AH267"/>
    <mergeCell ref="E250:U250"/>
    <mergeCell ref="E251:U251"/>
    <mergeCell ref="E252:U252"/>
    <mergeCell ref="AC248:AH250"/>
    <mergeCell ref="BG269:BL271"/>
    <mergeCell ref="BA239:BF240"/>
    <mergeCell ref="AU265:AZ267"/>
    <mergeCell ref="BA265:BF267"/>
    <mergeCell ref="AU263:AZ264"/>
    <mergeCell ref="BA263:BF264"/>
    <mergeCell ref="AU244:AZ245"/>
    <mergeCell ref="BA244:BF245"/>
    <mergeCell ref="BG248:BL250"/>
    <mergeCell ref="BG251:BL252"/>
    <mergeCell ref="A243:D243"/>
    <mergeCell ref="E243:U243"/>
    <mergeCell ref="E244:U244"/>
    <mergeCell ref="E245:U245"/>
    <mergeCell ref="V244:AB245"/>
    <mergeCell ref="AC244:AH245"/>
    <mergeCell ref="V243:AB243"/>
    <mergeCell ref="AC243:AH243"/>
    <mergeCell ref="AO265:AT267"/>
    <mergeCell ref="AO263:AT264"/>
    <mergeCell ref="E246:U246"/>
    <mergeCell ref="E247:U247"/>
    <mergeCell ref="E248:U248"/>
    <mergeCell ref="A244:D247"/>
    <mergeCell ref="AI244:AN245"/>
    <mergeCell ref="AO244:AT245"/>
    <mergeCell ref="AI246:AN247"/>
    <mergeCell ref="AO246:AT247"/>
    <mergeCell ref="V253:AB254"/>
    <mergeCell ref="AC253:AH254"/>
    <mergeCell ref="E255:U255"/>
    <mergeCell ref="E256:U256"/>
    <mergeCell ref="A248:D250"/>
    <mergeCell ref="A251:D252"/>
    <mergeCell ref="V251:AB252"/>
    <mergeCell ref="AC251:AH252"/>
    <mergeCell ref="A253:D254"/>
    <mergeCell ref="A261:D262"/>
    <mergeCell ref="A263:D264"/>
    <mergeCell ref="E257:U257"/>
    <mergeCell ref="E258:U258"/>
    <mergeCell ref="E259:U259"/>
    <mergeCell ref="A255:D260"/>
    <mergeCell ref="A269:D275"/>
    <mergeCell ref="E270:U270"/>
    <mergeCell ref="E271:U271"/>
    <mergeCell ref="E272:U272"/>
    <mergeCell ref="E274:U274"/>
    <mergeCell ref="E265:U265"/>
    <mergeCell ref="E267:U267"/>
    <mergeCell ref="E268:U268"/>
    <mergeCell ref="E273:U273"/>
    <mergeCell ref="A265:D267"/>
    <mergeCell ref="E266:U266"/>
    <mergeCell ref="AI12:AN14"/>
    <mergeCell ref="AO12:AT14"/>
    <mergeCell ref="AU12:AZ14"/>
    <mergeCell ref="BA12:BF14"/>
    <mergeCell ref="E260:U260"/>
    <mergeCell ref="V263:AB264"/>
    <mergeCell ref="E254:U254"/>
    <mergeCell ref="V255:AB256"/>
    <mergeCell ref="V261:AB262"/>
    <mergeCell ref="I287:BL289"/>
    <mergeCell ref="I284:BL286"/>
    <mergeCell ref="E275:U275"/>
    <mergeCell ref="E261:U261"/>
    <mergeCell ref="E262:U262"/>
    <mergeCell ref="E263:U263"/>
    <mergeCell ref="AI265:AN267"/>
    <mergeCell ref="AC263:AH264"/>
    <mergeCell ref="AI263:AN264"/>
    <mergeCell ref="V265:AB267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AU171:AZ171"/>
    <mergeCell ref="BA171:BF171"/>
    <mergeCell ref="BG171:BL171"/>
    <mergeCell ref="E172:U172"/>
    <mergeCell ref="V172:AB172"/>
    <mergeCell ref="AC172:AH172"/>
    <mergeCell ref="AI172:AN172"/>
    <mergeCell ref="AO172:AT172"/>
    <mergeCell ref="AU172:AZ172"/>
    <mergeCell ref="BA172:BF172"/>
    <mergeCell ref="BG172:BL172"/>
    <mergeCell ref="E173:U173"/>
    <mergeCell ref="V173:AB175"/>
    <mergeCell ref="AC173:AH175"/>
    <mergeCell ref="AI173:AN175"/>
    <mergeCell ref="AO173:AT175"/>
    <mergeCell ref="AU173:AZ175"/>
    <mergeCell ref="BA173:BF175"/>
    <mergeCell ref="BG173:BL175"/>
    <mergeCell ref="E174:U174"/>
    <mergeCell ref="E175:U175"/>
    <mergeCell ref="E176:U176"/>
    <mergeCell ref="V176:AB178"/>
    <mergeCell ref="AC176:AH178"/>
    <mergeCell ref="AI176:AN178"/>
    <mergeCell ref="AO176:AT178"/>
    <mergeCell ref="E177:U177"/>
    <mergeCell ref="E178:U178"/>
    <mergeCell ref="AU176:AZ178"/>
    <mergeCell ref="BA176:BF178"/>
    <mergeCell ref="BG176:BL178"/>
    <mergeCell ref="E179:U179"/>
    <mergeCell ref="V179:AB180"/>
    <mergeCell ref="AC179:AH180"/>
    <mergeCell ref="AI179:AN180"/>
    <mergeCell ref="AO179:AT180"/>
    <mergeCell ref="AU179:AZ180"/>
    <mergeCell ref="BA179:BF180"/>
    <mergeCell ref="BG179:BL180"/>
    <mergeCell ref="E180:U180"/>
    <mergeCell ref="BG219:BL220"/>
    <mergeCell ref="E220:U220"/>
    <mergeCell ref="AU189:AZ191"/>
    <mergeCell ref="BA189:BF191"/>
    <mergeCell ref="BG189:BL191"/>
    <mergeCell ref="AU181:AZ181"/>
    <mergeCell ref="BA181:BF181"/>
    <mergeCell ref="BG181:BL181"/>
    <mergeCell ref="A181:D181"/>
    <mergeCell ref="E181:U181"/>
    <mergeCell ref="V181:AB181"/>
    <mergeCell ref="AC181:AH181"/>
    <mergeCell ref="AI181:AN181"/>
    <mergeCell ref="AO181:AT181"/>
    <mergeCell ref="E182:U182"/>
    <mergeCell ref="V182:AB182"/>
    <mergeCell ref="AC182:AH182"/>
    <mergeCell ref="AI182:AN182"/>
    <mergeCell ref="AO182:AT182"/>
    <mergeCell ref="AU182:AZ182"/>
    <mergeCell ref="BA182:BF182"/>
    <mergeCell ref="BG182:BL182"/>
    <mergeCell ref="E183:U183"/>
    <mergeCell ref="V183:AB185"/>
    <mergeCell ref="AC183:AH185"/>
    <mergeCell ref="AI183:AN185"/>
    <mergeCell ref="AO183:AT185"/>
    <mergeCell ref="AU183:AZ185"/>
    <mergeCell ref="BA183:BF185"/>
    <mergeCell ref="BG183:BL185"/>
    <mergeCell ref="E184:U184"/>
    <mergeCell ref="V189:AB190"/>
    <mergeCell ref="AC189:AH190"/>
    <mergeCell ref="AI189:AN190"/>
    <mergeCell ref="E185:U185"/>
    <mergeCell ref="E186:U186"/>
    <mergeCell ref="V186:AB188"/>
    <mergeCell ref="AC186:AH188"/>
    <mergeCell ref="AI186:AN188"/>
    <mergeCell ref="AO186:AT188"/>
    <mergeCell ref="E190:U190"/>
    <mergeCell ref="AU186:AZ188"/>
    <mergeCell ref="BA186:BF188"/>
    <mergeCell ref="BG186:BL188"/>
    <mergeCell ref="E187:U187"/>
    <mergeCell ref="E188:U188"/>
    <mergeCell ref="E189:U189"/>
  </mergeCells>
  <printOptions/>
  <pageMargins left="0.7874015748031497" right="0.3937007874015748" top="0.5905511811023623" bottom="0.3937007874015748" header="0.2755905511811024" footer="0.2755905511811024"/>
  <pageSetup fitToHeight="1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Григорьева Наталья А.</cp:lastModifiedBy>
  <cp:lastPrinted>2022-08-17T11:29:17Z</cp:lastPrinted>
  <dcterms:created xsi:type="dcterms:W3CDTF">2004-09-19T06:34:55Z</dcterms:created>
  <dcterms:modified xsi:type="dcterms:W3CDTF">2022-08-17T11:42:41Z</dcterms:modified>
  <cp:category/>
  <cp:version/>
  <cp:contentType/>
  <cp:contentStatus/>
</cp:coreProperties>
</file>